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Natalie/Google Drive/Uni/Extra Curricular/Gymnastics/Varsity/"/>
    </mc:Choice>
  </mc:AlternateContent>
  <bookViews>
    <workbookView xWindow="0" yWindow="460" windowWidth="28740" windowHeight="17440" tabRatio="500" firstSheet="1" activeTab="4"/>
  </bookViews>
  <sheets>
    <sheet name="Timetable" sheetId="1" r:id="rId1"/>
    <sheet name="MAG A" sheetId="5" r:id="rId2"/>
    <sheet name="WAG A" sheetId="3" r:id="rId3"/>
    <sheet name="MAG B " sheetId="6" r:id="rId4"/>
    <sheet name="WAG B" sheetId="4" r:id="rId5"/>
    <sheet name="Individuals " sheetId="7" r:id="rId6"/>
  </sheets>
  <externalReferences>
    <externalReference r:id="rId7"/>
  </externalReferences>
  <definedNames>
    <definedName name="_xlnm._FilterDatabase" localSheetId="5" hidden="1">'Individuals '!$B$12:$L$12</definedName>
    <definedName name="_xlnm._FilterDatabase" localSheetId="1" hidden="1">'MAG A'!$Q$16:$R$16</definedName>
    <definedName name="_xlnm._FilterDatabase" localSheetId="3" hidden="1">'MAG B '!$Q$20:$S$20</definedName>
    <definedName name="_xlnm._FilterDatabase" localSheetId="2" hidden="1">'WAG A'!$J$39:$O$39</definedName>
    <definedName name="_xlnm._FilterDatabase" localSheetId="4" hidden="1">'WAG B'!$B$12:$C$12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8" i="4" l="1"/>
  <c r="P15" i="4"/>
  <c r="Q18" i="3"/>
  <c r="Q9" i="3"/>
  <c r="L9" i="5"/>
  <c r="T9" i="5"/>
  <c r="G9" i="3"/>
  <c r="O40" i="3"/>
  <c r="O43" i="3"/>
  <c r="O44" i="3"/>
  <c r="O45" i="3"/>
  <c r="O41" i="3"/>
  <c r="O42" i="3"/>
  <c r="O46" i="3"/>
  <c r="O47" i="3"/>
  <c r="O48" i="3"/>
  <c r="O49" i="3"/>
  <c r="U35" i="6"/>
  <c r="G4" i="7"/>
  <c r="G5" i="7"/>
  <c r="G6" i="7"/>
  <c r="G7" i="7"/>
  <c r="G8" i="7"/>
  <c r="G9" i="7"/>
  <c r="L15" i="7"/>
  <c r="L13" i="7"/>
  <c r="L14" i="7"/>
  <c r="C17" i="3"/>
  <c r="C9" i="3"/>
  <c r="U15" i="4"/>
  <c r="C17" i="4"/>
  <c r="U16" i="4"/>
  <c r="C8" i="4"/>
  <c r="P16" i="4"/>
  <c r="S35" i="6"/>
  <c r="U10" i="6"/>
  <c r="S16" i="6"/>
  <c r="C28" i="6"/>
  <c r="C11" i="6"/>
  <c r="T21" i="5"/>
  <c r="R21" i="5"/>
  <c r="O21" i="5"/>
  <c r="L21" i="5"/>
  <c r="I21" i="5"/>
  <c r="F21" i="5"/>
  <c r="C21" i="5"/>
  <c r="R9" i="5"/>
  <c r="O9" i="5"/>
  <c r="I9" i="5"/>
  <c r="F9" i="5"/>
  <c r="C9" i="5"/>
  <c r="I49" i="5"/>
  <c r="I53" i="5"/>
  <c r="I51" i="5"/>
  <c r="I54" i="5"/>
  <c r="I57" i="5"/>
  <c r="I47" i="5"/>
  <c r="I56" i="5"/>
  <c r="I48" i="5"/>
  <c r="I52" i="5"/>
  <c r="I55" i="5"/>
  <c r="I50" i="5"/>
  <c r="I40" i="6"/>
  <c r="I43" i="6"/>
  <c r="I37" i="6"/>
  <c r="I35" i="6"/>
  <c r="I36" i="6"/>
  <c r="I32" i="6"/>
  <c r="I34" i="6"/>
  <c r="I41" i="6"/>
  <c r="I38" i="6"/>
  <c r="I42" i="6"/>
  <c r="I33" i="6"/>
  <c r="I39" i="6"/>
  <c r="G42" i="4"/>
  <c r="G41" i="4"/>
  <c r="G46" i="4"/>
  <c r="G44" i="4"/>
  <c r="G36" i="4"/>
  <c r="G37" i="4"/>
  <c r="G45" i="4"/>
  <c r="G39" i="4"/>
  <c r="G43" i="4"/>
  <c r="G40" i="4"/>
  <c r="N18" i="3"/>
  <c r="K18" i="3"/>
  <c r="G19" i="3"/>
  <c r="N9" i="3"/>
  <c r="K9" i="3"/>
  <c r="N19" i="1"/>
  <c r="M17" i="1"/>
  <c r="N16" i="1"/>
  <c r="M16" i="1"/>
  <c r="N14" i="1"/>
  <c r="N13" i="1"/>
  <c r="M13" i="1"/>
</calcChain>
</file>

<file path=xl/comments1.xml><?xml version="1.0" encoding="utf-8"?>
<comments xmlns="http://schemas.openxmlformats.org/spreadsheetml/2006/main">
  <authors>
    <author>Sadie</author>
  </authors>
  <commentList>
    <comment ref="C22" authorId="0">
      <text>
        <r>
          <rPr>
            <b/>
            <sz val="9"/>
            <color indexed="81"/>
            <rFont val="Tahoma"/>
          </rPr>
          <t>Sadie:</t>
        </r>
        <r>
          <rPr>
            <sz val="9"/>
            <color indexed="81"/>
            <rFont val="Tahoma"/>
          </rPr>
          <t xml:space="preserve">
start value changed to 4.4</t>
        </r>
      </text>
    </comment>
    <comment ref="C37" authorId="0">
      <text>
        <r>
          <rPr>
            <b/>
            <sz val="9"/>
            <color indexed="81"/>
            <rFont val="Tahoma"/>
          </rPr>
          <t>Sadie:</t>
        </r>
        <r>
          <rPr>
            <sz val="9"/>
            <color indexed="81"/>
            <rFont val="Tahoma"/>
          </rPr>
          <t xml:space="preserve">
start value changed to 4.4</t>
        </r>
      </text>
    </comment>
    <comment ref="C55" authorId="0">
      <text>
        <r>
          <rPr>
            <b/>
            <sz val="9"/>
            <color indexed="81"/>
            <rFont val="Tahoma"/>
          </rPr>
          <t>Sadie:</t>
        </r>
        <r>
          <rPr>
            <sz val="9"/>
            <color indexed="81"/>
            <rFont val="Tahoma"/>
          </rPr>
          <t xml:space="preserve">
start value changed to 4.4</t>
        </r>
      </text>
    </comment>
  </commentList>
</comments>
</file>

<file path=xl/sharedStrings.xml><?xml version="1.0" encoding="utf-8"?>
<sst xmlns="http://schemas.openxmlformats.org/spreadsheetml/2006/main" count="951" uniqueCount="139">
  <si>
    <t>Bus times</t>
  </si>
  <si>
    <t>to Abingdon</t>
  </si>
  <si>
    <t>to Oxford</t>
  </si>
  <si>
    <t>The Varsity Match 2018</t>
  </si>
  <si>
    <t>Ox WAG A</t>
  </si>
  <si>
    <t>Cam WAG A</t>
  </si>
  <si>
    <t>Fx</t>
  </si>
  <si>
    <t>Vt</t>
  </si>
  <si>
    <t>Ab</t>
  </si>
  <si>
    <t>Bb</t>
  </si>
  <si>
    <t>Ph</t>
  </si>
  <si>
    <t>Rg</t>
  </si>
  <si>
    <t>Pb</t>
  </si>
  <si>
    <t>Hb</t>
  </si>
  <si>
    <t>Ox WAG B</t>
  </si>
  <si>
    <t>Cam WAG B</t>
  </si>
  <si>
    <t>11:15 - 11:45</t>
  </si>
  <si>
    <t xml:space="preserve">Set up, Judges briefing &amp; Warm up </t>
  </si>
  <si>
    <t>Ox MAG A</t>
  </si>
  <si>
    <t>Cam MAG A</t>
  </si>
  <si>
    <t>11:45 - 12:15</t>
  </si>
  <si>
    <t>Ox MAG B</t>
  </si>
  <si>
    <t>Cam MAG B</t>
  </si>
  <si>
    <t xml:space="preserve">4.5 hours of competition time </t>
  </si>
  <si>
    <t>12:15 - 12:45</t>
  </si>
  <si>
    <t>12:45 - 13:15</t>
  </si>
  <si>
    <t>Brookes</t>
  </si>
  <si>
    <t>13:15 - 13:45</t>
  </si>
  <si>
    <t>13:45 - 14:15</t>
  </si>
  <si>
    <t>14:15 - 14:45</t>
  </si>
  <si>
    <t>Judges key</t>
  </si>
  <si>
    <t>14:45 - 15:15</t>
  </si>
  <si>
    <t>15:15 - 15:45</t>
  </si>
  <si>
    <t>15:45 - 16:15</t>
  </si>
  <si>
    <t>Cam Wag A</t>
  </si>
  <si>
    <r>
      <t xml:space="preserve">Brookes/ </t>
    </r>
    <r>
      <rPr>
        <sz val="11"/>
        <color rgb="FFFF49DA"/>
        <rFont val="Calibri (Body)"/>
      </rPr>
      <t>WAG B</t>
    </r>
  </si>
  <si>
    <t>16:15 - 16:45</t>
  </si>
  <si>
    <t>16:45 - 17:15</t>
  </si>
  <si>
    <t>Presentation &amp; tidy up</t>
  </si>
  <si>
    <t>17:15 - 17:45</t>
  </si>
  <si>
    <t>LEAVE</t>
  </si>
  <si>
    <t>Leanne Smith</t>
  </si>
  <si>
    <t>Meg Buckley</t>
  </si>
  <si>
    <t>Katrina Kelly</t>
  </si>
  <si>
    <t>Liza Hadley</t>
  </si>
  <si>
    <t>Ziva Alif</t>
  </si>
  <si>
    <t>Jess Mason</t>
  </si>
  <si>
    <t>Natalie Liu</t>
  </si>
  <si>
    <t>Hattie Binny</t>
  </si>
  <si>
    <t>Lottie Till</t>
  </si>
  <si>
    <t>Katie Miles</t>
  </si>
  <si>
    <t>Molly O'Brien</t>
  </si>
  <si>
    <t>Sid Baines</t>
  </si>
  <si>
    <t>Jamie Carpenter</t>
  </si>
  <si>
    <t>Grant Cox-Semhi</t>
  </si>
  <si>
    <t>Eric LeGresley</t>
  </si>
  <si>
    <t>Alex Koziell</t>
  </si>
  <si>
    <t>Jack Mustafa</t>
  </si>
  <si>
    <t>Jason Lee</t>
  </si>
  <si>
    <t>Philip Baker</t>
  </si>
  <si>
    <t>Rory Edwards</t>
  </si>
  <si>
    <t>Iain Baines</t>
  </si>
  <si>
    <t>Tom Nicholas</t>
  </si>
  <si>
    <t>Ainsley McPherson</t>
  </si>
  <si>
    <t>Eleanor Clifford</t>
  </si>
  <si>
    <t>Lili Pierret</t>
  </si>
  <si>
    <t>Nat Elks</t>
  </si>
  <si>
    <t>Hannah Wallace</t>
  </si>
  <si>
    <t>Rebecca Murta</t>
  </si>
  <si>
    <t>Stephanie Andrews</t>
  </si>
  <si>
    <t>Jack</t>
  </si>
  <si>
    <t>Harvey</t>
  </si>
  <si>
    <t>Tim</t>
  </si>
  <si>
    <t>Christoph</t>
  </si>
  <si>
    <t>Bernd</t>
  </si>
  <si>
    <t>Leo</t>
  </si>
  <si>
    <t>Callum Macintosh</t>
  </si>
  <si>
    <t>YC Park</t>
  </si>
  <si>
    <t>Eoghan McDowell</t>
  </si>
  <si>
    <t>Matt Mahmoudi</t>
  </si>
  <si>
    <t>Will Halfpenny</t>
  </si>
  <si>
    <t>OXFORD</t>
  </si>
  <si>
    <t>CAMBRIDGE</t>
  </si>
  <si>
    <t>Nat</t>
  </si>
  <si>
    <t>Stephi</t>
  </si>
  <si>
    <t>Sharla</t>
  </si>
  <si>
    <t>BROOKES</t>
  </si>
  <si>
    <t>Mollie</t>
  </si>
  <si>
    <t>Emma</t>
  </si>
  <si>
    <t>Sam</t>
  </si>
  <si>
    <t>Aiden</t>
  </si>
  <si>
    <t>ab</t>
  </si>
  <si>
    <t>Jess</t>
  </si>
  <si>
    <t>Hattie</t>
  </si>
  <si>
    <t>Katie</t>
  </si>
  <si>
    <t>Lottie</t>
  </si>
  <si>
    <t>Sam HA</t>
  </si>
  <si>
    <t>OX WAG B CALCULATION</t>
  </si>
  <si>
    <t>BB</t>
  </si>
  <si>
    <t>VT</t>
  </si>
  <si>
    <t>CAM WAG B CALCULCATION</t>
  </si>
  <si>
    <t>AB</t>
  </si>
  <si>
    <t>INDIVIDUAL PIECE COMPETITION</t>
  </si>
  <si>
    <t>FLOOR</t>
  </si>
  <si>
    <t>VAULT</t>
  </si>
  <si>
    <t>OX</t>
  </si>
  <si>
    <t>CAM</t>
  </si>
  <si>
    <t>Judith</t>
  </si>
  <si>
    <t>BEAM</t>
  </si>
  <si>
    <t>BARS</t>
  </si>
  <si>
    <t>INDIVIDUALS COMPETITION</t>
  </si>
  <si>
    <t>BAR</t>
  </si>
  <si>
    <t>TOTAL</t>
  </si>
  <si>
    <t>INDIVIDUAL COMPETITION</t>
  </si>
  <si>
    <t>floor</t>
  </si>
  <si>
    <t>vault</t>
  </si>
  <si>
    <t>ph</t>
  </si>
  <si>
    <t>rg</t>
  </si>
  <si>
    <t>pb</t>
  </si>
  <si>
    <t>hb</t>
  </si>
  <si>
    <t xml:space="preserve">Ben </t>
  </si>
  <si>
    <t>Ben</t>
  </si>
  <si>
    <t>INDIVIDUAL PIECES</t>
  </si>
  <si>
    <t>INDIVIDUAL SCORES</t>
  </si>
  <si>
    <t>FX</t>
  </si>
  <si>
    <t>PH</t>
  </si>
  <si>
    <t>RG</t>
  </si>
  <si>
    <t>PB</t>
  </si>
  <si>
    <t>HB</t>
  </si>
  <si>
    <t>total</t>
  </si>
  <si>
    <t>PIECES</t>
  </si>
  <si>
    <t>2ND</t>
  </si>
  <si>
    <t>1ST</t>
  </si>
  <si>
    <t xml:space="preserve">TEAM COMPETITION CALCULATIONS </t>
  </si>
  <si>
    <t>beam</t>
  </si>
  <si>
    <t>bar</t>
  </si>
  <si>
    <t xml:space="preserve">CORRECTED </t>
  </si>
  <si>
    <t>Floo</t>
  </si>
  <si>
    <t xml:space="preserve">Hattie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</si>
</sst>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C38BF6"/>
      <name val="Calibri"/>
      <family val="2"/>
      <scheme val="minor"/>
    </font>
    <font>
      <sz val="11"/>
      <color rgb="FFFF49DA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B050"/>
      <name val="Calibri"/>
      <family val="2"/>
      <scheme val="minor"/>
    </font>
    <font>
      <sz val="12"/>
      <color rgb="FFFF49DA"/>
      <name val="Calibri"/>
      <family val="2"/>
      <scheme val="minor"/>
    </font>
    <font>
      <sz val="11"/>
      <color rgb="FFA9194B"/>
      <name val="Calibri"/>
      <family val="2"/>
      <scheme val="minor"/>
    </font>
    <font>
      <sz val="12"/>
      <color rgb="FFC38BF6"/>
      <name val="Calibri"/>
      <family val="2"/>
      <scheme val="minor"/>
    </font>
    <font>
      <sz val="11"/>
      <color rgb="FFFF49DA"/>
      <name val="Calibri (Body)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</font>
    <font>
      <b/>
      <sz val="9"/>
      <color indexed="81"/>
      <name val="Tahoma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A2"/>
        <bgColor indexed="64"/>
      </patternFill>
    </fill>
    <fill>
      <patternFill patternType="solid">
        <fgColor rgb="FFFFAEDC"/>
        <bgColor indexed="64"/>
      </patternFill>
    </fill>
    <fill>
      <patternFill patternType="solid">
        <fgColor rgb="FFA8BB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3BFF6"/>
        <bgColor indexed="64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202">
    <xf numFmtId="0" fontId="0" fillId="0" borderId="0" xfId="0"/>
    <xf numFmtId="0" fontId="2" fillId="0" borderId="0" xfId="0" applyFont="1"/>
    <xf numFmtId="0" fontId="3" fillId="0" borderId="0" xfId="0" applyFont="1"/>
    <xf numFmtId="20" fontId="2" fillId="0" borderId="0" xfId="0" applyNumberFormat="1" applyFont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1" xfId="0" applyFont="1" applyBorder="1"/>
    <xf numFmtId="0" fontId="3" fillId="3" borderId="4" xfId="0" applyFont="1" applyFill="1" applyBorder="1"/>
    <xf numFmtId="0" fontId="3" fillId="4" borderId="4" xfId="0" applyFont="1" applyFill="1" applyBorder="1"/>
    <xf numFmtId="0" fontId="3" fillId="5" borderId="4" xfId="0" applyFont="1" applyFill="1" applyBorder="1"/>
    <xf numFmtId="0" fontId="3" fillId="5" borderId="3" xfId="0" applyFont="1" applyFill="1" applyBorder="1"/>
    <xf numFmtId="0" fontId="5" fillId="2" borderId="5" xfId="0" applyFont="1" applyFill="1" applyBorder="1"/>
    <xf numFmtId="0" fontId="5" fillId="2" borderId="6" xfId="0" applyFont="1" applyFill="1" applyBorder="1"/>
    <xf numFmtId="20" fontId="3" fillId="0" borderId="1" xfId="0" applyNumberFormat="1" applyFont="1" applyBorder="1"/>
    <xf numFmtId="0" fontId="6" fillId="2" borderId="5" xfId="0" applyFont="1" applyFill="1" applyBorder="1"/>
    <xf numFmtId="0" fontId="6" fillId="2" borderId="6" xfId="0" applyFont="1" applyFill="1" applyBorder="1"/>
    <xf numFmtId="0" fontId="7" fillId="2" borderId="5" xfId="0" applyFont="1" applyFill="1" applyBorder="1"/>
    <xf numFmtId="0" fontId="7" fillId="2" borderId="6" xfId="0" applyFont="1" applyFill="1" applyBorder="1"/>
    <xf numFmtId="20" fontId="3" fillId="0" borderId="7" xfId="0" applyNumberFormat="1" applyFont="1" applyBorder="1"/>
    <xf numFmtId="0" fontId="6" fillId="6" borderId="2" xfId="0" applyFont="1" applyFill="1" applyBorder="1"/>
    <xf numFmtId="0" fontId="4" fillId="7" borderId="4" xfId="0" applyFont="1" applyFill="1" applyBorder="1"/>
    <xf numFmtId="0" fontId="0" fillId="0" borderId="4" xfId="0" applyFill="1" applyBorder="1"/>
    <xf numFmtId="0" fontId="8" fillId="8" borderId="4" xfId="0" applyFont="1" applyFill="1" applyBorder="1"/>
    <xf numFmtId="0" fontId="2" fillId="0" borderId="4" xfId="0" applyFont="1" applyFill="1" applyBorder="1"/>
    <xf numFmtId="0" fontId="7" fillId="0" borderId="4" xfId="0" applyFont="1" applyFill="1" applyBorder="1"/>
    <xf numFmtId="0" fontId="7" fillId="9" borderId="3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6" fillId="6" borderId="5" xfId="0" applyFont="1" applyFill="1" applyBorder="1"/>
    <xf numFmtId="0" fontId="4" fillId="7" borderId="0" xfId="0" applyFont="1" applyFill="1" applyBorder="1"/>
    <xf numFmtId="0" fontId="4" fillId="0" borderId="0" xfId="0" applyFont="1" applyBorder="1"/>
    <xf numFmtId="0" fontId="5" fillId="8" borderId="0" xfId="0" applyFont="1" applyFill="1" applyBorder="1"/>
    <xf numFmtId="0" fontId="6" fillId="10" borderId="0" xfId="0" applyFont="1" applyFill="1" applyBorder="1"/>
    <xf numFmtId="0" fontId="2" fillId="0" borderId="0" xfId="0" applyFont="1" applyFill="1" applyBorder="1"/>
    <xf numFmtId="0" fontId="7" fillId="0" borderId="0" xfId="0" applyFont="1" applyFill="1" applyBorder="1"/>
    <xf numFmtId="0" fontId="7" fillId="9" borderId="6" xfId="0" applyFont="1" applyFill="1" applyBorder="1"/>
    <xf numFmtId="0" fontId="9" fillId="2" borderId="8" xfId="0" applyFont="1" applyFill="1" applyBorder="1"/>
    <xf numFmtId="0" fontId="2" fillId="2" borderId="9" xfId="0" applyFont="1" applyFill="1" applyBorder="1"/>
    <xf numFmtId="0" fontId="7" fillId="6" borderId="5" xfId="0" applyFont="1" applyFill="1" applyBorder="1"/>
    <xf numFmtId="0" fontId="8" fillId="7" borderId="0" xfId="0" applyFont="1" applyFill="1" applyBorder="1"/>
    <xf numFmtId="0" fontId="4" fillId="8" borderId="0" xfId="0" applyFont="1" applyFill="1" applyBorder="1"/>
    <xf numFmtId="0" fontId="5" fillId="0" borderId="0" xfId="0" applyFont="1" applyFill="1" applyBorder="1"/>
    <xf numFmtId="0" fontId="6" fillId="9" borderId="0" xfId="0" applyFont="1" applyFill="1" applyBorder="1"/>
    <xf numFmtId="0" fontId="7" fillId="0" borderId="6" xfId="0" applyFont="1" applyFill="1" applyBorder="1"/>
    <xf numFmtId="0" fontId="5" fillId="7" borderId="0" xfId="0" applyFont="1" applyFill="1" applyBorder="1"/>
    <xf numFmtId="0" fontId="4" fillId="0" borderId="0" xfId="0" applyFont="1" applyFill="1" applyBorder="1"/>
    <xf numFmtId="0" fontId="7" fillId="10" borderId="0" xfId="0" applyFont="1" applyFill="1" applyBorder="1"/>
    <xf numFmtId="0" fontId="9" fillId="11" borderId="5" xfId="0" applyFont="1" applyFill="1" applyBorder="1"/>
    <xf numFmtId="0" fontId="6" fillId="6" borderId="0" xfId="0" applyFont="1" applyFill="1" applyBorder="1"/>
    <xf numFmtId="0" fontId="9" fillId="0" borderId="0" xfId="0" applyFont="1" applyFill="1" applyBorder="1"/>
    <xf numFmtId="0" fontId="7" fillId="9" borderId="0" xfId="0" applyFont="1" applyFill="1" applyBorder="1"/>
    <xf numFmtId="0" fontId="2" fillId="0" borderId="6" xfId="0" applyFont="1" applyFill="1" applyBorder="1"/>
    <xf numFmtId="0" fontId="3" fillId="2" borderId="2" xfId="0" applyFont="1" applyFill="1" applyBorder="1"/>
    <xf numFmtId="0" fontId="2" fillId="2" borderId="3" xfId="0" applyFont="1" applyFill="1" applyBorder="1"/>
    <xf numFmtId="0" fontId="8" fillId="7" borderId="5" xfId="0" applyFont="1" applyFill="1" applyBorder="1"/>
    <xf numFmtId="0" fontId="10" fillId="0" borderId="0" xfId="0" applyFont="1" applyFill="1" applyBorder="1"/>
    <xf numFmtId="0" fontId="2" fillId="8" borderId="5" xfId="0" applyFont="1" applyFill="1" applyBorder="1"/>
    <xf numFmtId="0" fontId="2" fillId="6" borderId="6" xfId="0" applyFont="1" applyFill="1" applyBorder="1"/>
    <xf numFmtId="0" fontId="5" fillId="7" borderId="5" xfId="0" applyFont="1" applyFill="1" applyBorder="1"/>
    <xf numFmtId="0" fontId="7" fillId="6" borderId="0" xfId="0" applyFont="1" applyFill="1" applyBorder="1"/>
    <xf numFmtId="0" fontId="9" fillId="8" borderId="0" xfId="0" applyFont="1" applyFill="1" applyBorder="1"/>
    <xf numFmtId="0" fontId="4" fillId="7" borderId="5" xfId="0" applyFont="1" applyFill="1" applyBorder="1"/>
    <xf numFmtId="0" fontId="6" fillId="9" borderId="6" xfId="0" applyFont="1" applyFill="1" applyBorder="1"/>
    <xf numFmtId="0" fontId="4" fillId="7" borderId="8" xfId="0" applyFont="1" applyFill="1" applyBorder="1"/>
    <xf numFmtId="0" fontId="9" fillId="8" borderId="10" xfId="0" applyFont="1" applyFill="1" applyBorder="1"/>
    <xf numFmtId="0" fontId="5" fillId="0" borderId="10" xfId="0" applyFont="1" applyFill="1" applyBorder="1"/>
    <xf numFmtId="0" fontId="2" fillId="0" borderId="10" xfId="0" applyFont="1" applyFill="1" applyBorder="1"/>
    <xf numFmtId="0" fontId="7" fillId="10" borderId="10" xfId="0" applyFont="1" applyFill="1" applyBorder="1"/>
    <xf numFmtId="0" fontId="6" fillId="9" borderId="9" xfId="0" applyFont="1" applyFill="1" applyBorder="1"/>
    <xf numFmtId="0" fontId="2" fillId="7" borderId="5" xfId="0" applyFont="1" applyFill="1" applyBorder="1"/>
    <xf numFmtId="0" fontId="2" fillId="9" borderId="6" xfId="0" applyFont="1" applyFill="1" applyBorder="1"/>
    <xf numFmtId="20" fontId="2" fillId="0" borderId="6" xfId="0" applyNumberFormat="1" applyFont="1" applyBorder="1" applyAlignment="1">
      <alignment vertical="center" wrapText="1"/>
    </xf>
    <xf numFmtId="0" fontId="2" fillId="9" borderId="12" xfId="0" applyFont="1" applyFill="1" applyBorder="1"/>
    <xf numFmtId="20" fontId="3" fillId="0" borderId="1" xfId="0" applyNumberFormat="1" applyFont="1" applyBorder="1" applyAlignment="1">
      <alignment horizontal="center"/>
    </xf>
    <xf numFmtId="0" fontId="2" fillId="10" borderId="6" xfId="0" applyFont="1" applyFill="1" applyBorder="1"/>
    <xf numFmtId="20" fontId="3" fillId="0" borderId="0" xfId="0" applyNumberFormat="1" applyFont="1" applyBorder="1"/>
    <xf numFmtId="0" fontId="2" fillId="0" borderId="0" xfId="0" applyFont="1" applyBorder="1" applyAlignment="1">
      <alignment horizontal="center" vertical="center"/>
    </xf>
    <xf numFmtId="0" fontId="2" fillId="2" borderId="8" xfId="0" applyFont="1" applyFill="1" applyBorder="1"/>
    <xf numFmtId="0" fontId="2" fillId="10" borderId="9" xfId="0" applyFont="1" applyFill="1" applyBorder="1"/>
    <xf numFmtId="0" fontId="3" fillId="3" borderId="13" xfId="0" applyFont="1" applyFill="1" applyBorder="1"/>
    <xf numFmtId="0" fontId="3" fillId="5" borderId="13" xfId="0" applyFont="1" applyFill="1" applyBorder="1"/>
    <xf numFmtId="0" fontId="3" fillId="5" borderId="14" xfId="0" applyFont="1" applyFill="1" applyBorder="1"/>
    <xf numFmtId="0" fontId="0" fillId="0" borderId="0" xfId="0" applyBorder="1"/>
    <xf numFmtId="0" fontId="0" fillId="0" borderId="10" xfId="0" applyBorder="1"/>
    <xf numFmtId="0" fontId="0" fillId="0" borderId="0" xfId="0" applyFill="1" applyBorder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0" borderId="0" xfId="0" applyFill="1"/>
    <xf numFmtId="20" fontId="3" fillId="18" borderId="7" xfId="0" applyNumberFormat="1" applyFont="1" applyFill="1" applyBorder="1"/>
    <xf numFmtId="0" fontId="3" fillId="3" borderId="0" xfId="0" applyFont="1" applyFill="1" applyBorder="1"/>
    <xf numFmtId="0" fontId="3" fillId="5" borderId="0" xfId="0" applyFont="1" applyFill="1" applyBorder="1"/>
    <xf numFmtId="0" fontId="3" fillId="0" borderId="0" xfId="0" applyFont="1" applyFill="1" applyBorder="1"/>
    <xf numFmtId="0" fontId="3" fillId="3" borderId="15" xfId="0" applyFont="1" applyFill="1" applyBorder="1"/>
    <xf numFmtId="0" fontId="3" fillId="3" borderId="16" xfId="0" applyFont="1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17" borderId="20" xfId="0" applyFill="1" applyBorder="1"/>
    <xf numFmtId="0" fontId="3" fillId="4" borderId="16" xfId="0" applyFont="1" applyFill="1" applyBorder="1"/>
    <xf numFmtId="0" fontId="0" fillId="0" borderId="21" xfId="0" applyBorder="1"/>
    <xf numFmtId="0" fontId="0" fillId="0" borderId="17" xfId="0" applyFill="1" applyBorder="1"/>
    <xf numFmtId="0" fontId="0" fillId="0" borderId="22" xfId="0" applyBorder="1"/>
    <xf numFmtId="0" fontId="0" fillId="0" borderId="19" xfId="0" applyFill="1" applyBorder="1"/>
    <xf numFmtId="0" fontId="3" fillId="3" borderId="23" xfId="0" applyFont="1" applyFill="1" applyBorder="1"/>
    <xf numFmtId="0" fontId="3" fillId="3" borderId="24" xfId="0" applyFont="1" applyFill="1" applyBorder="1"/>
    <xf numFmtId="0" fontId="0" fillId="7" borderId="18" xfId="0" applyFill="1" applyBorder="1"/>
    <xf numFmtId="0" fontId="0" fillId="17" borderId="18" xfId="0" applyFill="1" applyBorder="1"/>
    <xf numFmtId="0" fontId="3" fillId="4" borderId="23" xfId="0" applyFont="1" applyFill="1" applyBorder="1"/>
    <xf numFmtId="0" fontId="3" fillId="4" borderId="24" xfId="0" applyFont="1" applyFill="1" applyBorder="1"/>
    <xf numFmtId="0" fontId="0" fillId="0" borderId="23" xfId="0" applyBorder="1"/>
    <xf numFmtId="0" fontId="0" fillId="0" borderId="24" xfId="0" applyBorder="1"/>
    <xf numFmtId="0" fontId="0" fillId="0" borderId="18" xfId="0" applyFill="1" applyBorder="1"/>
    <xf numFmtId="0" fontId="0" fillId="0" borderId="20" xfId="0" applyFill="1" applyBorder="1"/>
    <xf numFmtId="0" fontId="3" fillId="5" borderId="16" xfId="0" applyFont="1" applyFill="1" applyBorder="1"/>
    <xf numFmtId="0" fontId="3" fillId="5" borderId="15" xfId="0" applyFont="1" applyFill="1" applyBorder="1"/>
    <xf numFmtId="0" fontId="1" fillId="0" borderId="18" xfId="0" applyFont="1" applyFill="1" applyBorder="1"/>
    <xf numFmtId="0" fontId="0" fillId="15" borderId="17" xfId="0" applyFill="1" applyBorder="1"/>
    <xf numFmtId="0" fontId="0" fillId="15" borderId="18" xfId="0" applyFill="1" applyBorder="1"/>
    <xf numFmtId="0" fontId="16" fillId="12" borderId="18" xfId="0" applyFont="1" applyFill="1" applyBorder="1"/>
    <xf numFmtId="0" fontId="0" fillId="0" borderId="25" xfId="0" applyBorder="1"/>
    <xf numFmtId="0" fontId="0" fillId="0" borderId="26" xfId="0" applyFill="1" applyBorder="1"/>
    <xf numFmtId="0" fontId="0" fillId="15" borderId="0" xfId="0" applyFill="1" applyBorder="1"/>
    <xf numFmtId="0" fontId="3" fillId="0" borderId="18" xfId="0" applyFont="1" applyFill="1" applyBorder="1"/>
    <xf numFmtId="0" fontId="3" fillId="3" borderId="27" xfId="0" applyFont="1" applyFill="1" applyBorder="1"/>
    <xf numFmtId="0" fontId="17" fillId="19" borderId="0" xfId="0" applyFont="1" applyFill="1"/>
    <xf numFmtId="0" fontId="17" fillId="19" borderId="17" xfId="0" applyFont="1" applyFill="1" applyBorder="1"/>
    <xf numFmtId="0" fontId="17" fillId="19" borderId="18" xfId="0" applyFont="1" applyFill="1" applyBorder="1"/>
    <xf numFmtId="0" fontId="17" fillId="19" borderId="0" xfId="0" applyFont="1" applyFill="1" applyBorder="1"/>
    <xf numFmtId="0" fontId="0" fillId="20" borderId="0" xfId="0" applyFill="1"/>
    <xf numFmtId="0" fontId="0" fillId="20" borderId="17" xfId="0" applyFill="1" applyBorder="1"/>
    <xf numFmtId="0" fontId="0" fillId="20" borderId="18" xfId="0" applyFill="1" applyBorder="1"/>
    <xf numFmtId="0" fontId="0" fillId="20" borderId="0" xfId="0" applyFill="1" applyBorder="1"/>
    <xf numFmtId="0" fontId="0" fillId="21" borderId="0" xfId="0" applyFill="1"/>
    <xf numFmtId="0" fontId="0" fillId="21" borderId="17" xfId="0" applyFill="1" applyBorder="1"/>
    <xf numFmtId="0" fontId="0" fillId="21" borderId="18" xfId="0" applyFill="1" applyBorder="1"/>
    <xf numFmtId="0" fontId="0" fillId="21" borderId="0" xfId="0" applyFill="1" applyBorder="1"/>
    <xf numFmtId="0" fontId="0" fillId="0" borderId="21" xfId="0" applyFill="1" applyBorder="1"/>
    <xf numFmtId="0" fontId="17" fillId="19" borderId="19" xfId="0" applyFont="1" applyFill="1" applyBorder="1"/>
    <xf numFmtId="0" fontId="17" fillId="19" borderId="20" xfId="0" applyFont="1" applyFill="1" applyBorder="1"/>
    <xf numFmtId="0" fontId="0" fillId="15" borderId="19" xfId="0" applyFill="1" applyBorder="1"/>
    <xf numFmtId="0" fontId="0" fillId="15" borderId="20" xfId="0" applyFill="1" applyBorder="1"/>
    <xf numFmtId="0" fontId="0" fillId="21" borderId="19" xfId="0" applyFill="1" applyBorder="1"/>
    <xf numFmtId="0" fontId="0" fillId="21" borderId="20" xfId="0" applyFill="1" applyBorder="1"/>
    <xf numFmtId="0" fontId="0" fillId="20" borderId="19" xfId="0" applyFill="1" applyBorder="1"/>
    <xf numFmtId="0" fontId="0" fillId="20" borderId="20" xfId="0" applyFill="1" applyBorder="1"/>
    <xf numFmtId="0" fontId="0" fillId="15" borderId="21" xfId="0" applyFill="1" applyBorder="1"/>
    <xf numFmtId="0" fontId="0" fillId="15" borderId="23" xfId="0" applyFill="1" applyBorder="1"/>
    <xf numFmtId="0" fontId="0" fillId="15" borderId="25" xfId="0" applyFill="1" applyBorder="1"/>
    <xf numFmtId="0" fontId="0" fillId="15" borderId="24" xfId="0" applyFill="1" applyBorder="1"/>
    <xf numFmtId="0" fontId="0" fillId="15" borderId="26" xfId="0" applyFill="1" applyBorder="1"/>
    <xf numFmtId="0" fontId="16" fillId="15" borderId="0" xfId="0" applyFont="1" applyFill="1"/>
    <xf numFmtId="0" fontId="17" fillId="19" borderId="21" xfId="0" applyFont="1" applyFill="1" applyBorder="1"/>
    <xf numFmtId="0" fontId="1" fillId="15" borderId="18" xfId="0" applyFont="1" applyFill="1" applyBorder="1"/>
    <xf numFmtId="0" fontId="3" fillId="15" borderId="18" xfId="0" applyFont="1" applyFill="1" applyBorder="1"/>
    <xf numFmtId="0" fontId="1" fillId="15" borderId="0" xfId="0" applyFont="1" applyFill="1" applyBorder="1"/>
    <xf numFmtId="0" fontId="3" fillId="15" borderId="0" xfId="0" applyFont="1" applyFill="1" applyBorder="1"/>
    <xf numFmtId="0" fontId="16" fillId="15" borderId="0" xfId="0" applyFont="1" applyFill="1" applyBorder="1"/>
    <xf numFmtId="0" fontId="1" fillId="0" borderId="20" xfId="0" applyFont="1" applyFill="1" applyBorder="1"/>
    <xf numFmtId="0" fontId="13" fillId="19" borderId="18" xfId="0" applyFont="1" applyFill="1" applyBorder="1"/>
    <xf numFmtId="0" fontId="1" fillId="21" borderId="18" xfId="0" applyFont="1" applyFill="1" applyBorder="1"/>
    <xf numFmtId="0" fontId="3" fillId="0" borderId="20" xfId="0" applyFont="1" applyFill="1" applyBorder="1"/>
    <xf numFmtId="0" fontId="17" fillId="0" borderId="0" xfId="0" applyFont="1" applyFill="1"/>
    <xf numFmtId="0" fontId="17" fillId="0" borderId="17" xfId="0" applyFont="1" applyFill="1" applyBorder="1"/>
    <xf numFmtId="0" fontId="17" fillId="0" borderId="18" xfId="0" applyFont="1" applyFill="1" applyBorder="1"/>
    <xf numFmtId="0" fontId="16" fillId="20" borderId="18" xfId="0" applyFont="1" applyFill="1" applyBorder="1"/>
    <xf numFmtId="0" fontId="1" fillId="15" borderId="20" xfId="0" applyFont="1" applyFill="1" applyBorder="1"/>
    <xf numFmtId="0" fontId="3" fillId="12" borderId="18" xfId="0" applyFont="1" applyFill="1" applyBorder="1"/>
    <xf numFmtId="0" fontId="16" fillId="12" borderId="0" xfId="0" applyFont="1" applyFill="1"/>
    <xf numFmtId="0" fontId="16" fillId="13" borderId="0" xfId="0" applyFont="1" applyFill="1"/>
    <xf numFmtId="0" fontId="0" fillId="0" borderId="22" xfId="0" applyFill="1" applyBorder="1"/>
    <xf numFmtId="0" fontId="18" fillId="0" borderId="0" xfId="0" applyFont="1"/>
    <xf numFmtId="0" fontId="19" fillId="12" borderId="0" xfId="0" applyFont="1" applyFill="1"/>
    <xf numFmtId="0" fontId="18" fillId="20" borderId="0" xfId="0" applyFont="1" applyFill="1"/>
    <xf numFmtId="0" fontId="0" fillId="14" borderId="18" xfId="0" applyFill="1" applyBorder="1"/>
    <xf numFmtId="9" fontId="0" fillId="13" borderId="17" xfId="1" applyFont="1" applyFill="1" applyBorder="1"/>
    <xf numFmtId="0" fontId="0" fillId="13" borderId="0" xfId="0" applyFill="1" applyBorder="1"/>
    <xf numFmtId="9" fontId="0" fillId="14" borderId="17" xfId="1" applyFont="1" applyFill="1" applyBorder="1"/>
    <xf numFmtId="0" fontId="0" fillId="14" borderId="0" xfId="0" applyFill="1" applyBorder="1"/>
    <xf numFmtId="9" fontId="0" fillId="16" borderId="17" xfId="1" applyFont="1" applyFill="1" applyBorder="1"/>
    <xf numFmtId="0" fontId="0" fillId="16" borderId="18" xfId="0" applyFill="1" applyBorder="1"/>
    <xf numFmtId="0" fontId="0" fillId="16" borderId="0" xfId="0" applyFill="1" applyBorder="1"/>
    <xf numFmtId="9" fontId="0" fillId="16" borderId="19" xfId="1" applyFont="1" applyFill="1" applyBorder="1"/>
    <xf numFmtId="9" fontId="0" fillId="7" borderId="17" xfId="1" applyFont="1" applyFill="1" applyBorder="1"/>
    <xf numFmtId="0" fontId="0" fillId="7" borderId="0" xfId="0" applyFill="1"/>
    <xf numFmtId="9" fontId="0" fillId="22" borderId="17" xfId="1" applyFont="1" applyFill="1" applyBorder="1"/>
    <xf numFmtId="0" fontId="0" fillId="22" borderId="0" xfId="0" applyFill="1"/>
    <xf numFmtId="0" fontId="0" fillId="22" borderId="18" xfId="0" applyFill="1" applyBorder="1"/>
    <xf numFmtId="0" fontId="1" fillId="20" borderId="18" xfId="0" applyFont="1" applyFill="1" applyBorder="1"/>
    <xf numFmtId="0" fontId="16" fillId="0" borderId="0" xfId="0" applyFont="1"/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externalLink" Target="externalLinks/externalLink1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Varsity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metable"/>
      <sheetName val="Competitors"/>
      <sheetName val="Judges"/>
      <sheetName val="Photographers"/>
      <sheetName val="Costs"/>
      <sheetName val="Medals"/>
      <sheetName val="Training"/>
      <sheetName val="Choreography"/>
    </sheetNames>
    <sheetDataSet>
      <sheetData sheetId="0"/>
      <sheetData sheetId="1"/>
      <sheetData sheetId="2">
        <row r="4">
          <cell r="B4" t="str">
            <v>Serena Chang</v>
          </cell>
        </row>
        <row r="6">
          <cell r="B6" t="str">
            <v xml:space="preserve">Annie Muston </v>
          </cell>
        </row>
        <row r="7">
          <cell r="B7" t="str">
            <v>Tracy Seelig</v>
          </cell>
        </row>
        <row r="12">
          <cell r="B12" t="str">
            <v>David Ho</v>
          </cell>
        </row>
        <row r="13">
          <cell r="B13" t="str">
            <v>Matt Green</v>
          </cell>
        </row>
        <row r="14">
          <cell r="B14" t="str">
            <v>Stephen Anyon</v>
          </cell>
        </row>
        <row r="15">
          <cell r="B15" t="str">
            <v>Philip Davis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7"/>
  <sheetViews>
    <sheetView zoomScale="150" workbookViewId="0">
      <selection activeCell="D12" sqref="D12"/>
    </sheetView>
  </sheetViews>
  <sheetFormatPr baseColWidth="10" defaultColWidth="10.83203125" defaultRowHeight="15" x14ac:dyDescent="0.2"/>
  <cols>
    <col min="1" max="1" width="3.1640625" style="1" customWidth="1"/>
    <col min="2" max="2" width="10.83203125" style="1"/>
    <col min="3" max="3" width="11.83203125" style="2" bestFit="1" customWidth="1"/>
    <col min="4" max="4" width="11" style="1" bestFit="1" customWidth="1"/>
    <col min="5" max="5" width="10.83203125" style="1"/>
    <col min="6" max="6" width="13.83203125" style="1" bestFit="1" customWidth="1"/>
    <col min="7" max="7" width="11.6640625" style="1" customWidth="1"/>
    <col min="8" max="12" width="10.83203125" style="1"/>
    <col min="13" max="13" width="11.5" style="1" bestFit="1" customWidth="1"/>
    <col min="14" max="14" width="12.6640625" style="1" bestFit="1" customWidth="1"/>
    <col min="15" max="16384" width="10.83203125" style="1"/>
  </cols>
  <sheetData>
    <row r="1" spans="2:14" x14ac:dyDescent="0.2">
      <c r="C1" s="2" t="s">
        <v>0</v>
      </c>
      <c r="D1" s="1" t="s">
        <v>1</v>
      </c>
      <c r="E1" s="3">
        <v>0.4375</v>
      </c>
    </row>
    <row r="2" spans="2:14" x14ac:dyDescent="0.2">
      <c r="D2" s="1" t="s">
        <v>2</v>
      </c>
      <c r="E2" s="3">
        <v>0.75694444444444453</v>
      </c>
    </row>
    <row r="4" spans="2:14" s="2" customFormat="1" x14ac:dyDescent="0.2">
      <c r="C4" s="192" t="s">
        <v>3</v>
      </c>
      <c r="D4" s="192"/>
      <c r="E4" s="192"/>
      <c r="F4" s="192"/>
      <c r="G4" s="192"/>
      <c r="H4" s="192"/>
      <c r="I4" s="192"/>
      <c r="J4" s="192"/>
      <c r="K4" s="192"/>
      <c r="M4" s="4" t="s">
        <v>4</v>
      </c>
      <c r="N4" s="5" t="s">
        <v>5</v>
      </c>
    </row>
    <row r="5" spans="2:14" s="2" customFormat="1" x14ac:dyDescent="0.2">
      <c r="C5" s="6"/>
      <c r="D5" s="7" t="s">
        <v>6</v>
      </c>
      <c r="E5" s="7" t="s">
        <v>7</v>
      </c>
      <c r="F5" s="8" t="s">
        <v>8</v>
      </c>
      <c r="G5" s="8" t="s">
        <v>9</v>
      </c>
      <c r="H5" s="9" t="s">
        <v>10</v>
      </c>
      <c r="I5" s="9" t="s">
        <v>11</v>
      </c>
      <c r="J5" s="9" t="s">
        <v>12</v>
      </c>
      <c r="K5" s="10" t="s">
        <v>13</v>
      </c>
      <c r="M5" s="11" t="s">
        <v>14</v>
      </c>
      <c r="N5" s="12" t="s">
        <v>15</v>
      </c>
    </row>
    <row r="6" spans="2:14" x14ac:dyDescent="0.2">
      <c r="C6" s="13" t="s">
        <v>16</v>
      </c>
      <c r="D6" s="193" t="s">
        <v>17</v>
      </c>
      <c r="E6" s="194"/>
      <c r="F6" s="194"/>
      <c r="G6" s="194"/>
      <c r="H6" s="194"/>
      <c r="I6" s="194"/>
      <c r="J6" s="194"/>
      <c r="K6" s="195"/>
      <c r="M6" s="14" t="s">
        <v>18</v>
      </c>
      <c r="N6" s="15" t="s">
        <v>19</v>
      </c>
    </row>
    <row r="7" spans="2:14" x14ac:dyDescent="0.2">
      <c r="C7" s="13" t="s">
        <v>20</v>
      </c>
      <c r="D7" s="196"/>
      <c r="E7" s="197"/>
      <c r="F7" s="197"/>
      <c r="G7" s="197"/>
      <c r="H7" s="197"/>
      <c r="I7" s="197"/>
      <c r="J7" s="197"/>
      <c r="K7" s="198"/>
      <c r="M7" s="16" t="s">
        <v>21</v>
      </c>
      <c r="N7" s="17" t="s">
        <v>22</v>
      </c>
    </row>
    <row r="8" spans="2:14" ht="16" x14ac:dyDescent="0.2">
      <c r="B8" s="199" t="s">
        <v>23</v>
      </c>
      <c r="C8" s="90" t="s">
        <v>24</v>
      </c>
      <c r="D8" s="19" t="s">
        <v>18</v>
      </c>
      <c r="E8" s="20" t="s">
        <v>5</v>
      </c>
      <c r="F8" s="21"/>
      <c r="G8" s="22" t="s">
        <v>14</v>
      </c>
      <c r="H8" s="23"/>
      <c r="I8" s="23"/>
      <c r="J8" s="24"/>
      <c r="K8" s="25" t="s">
        <v>22</v>
      </c>
      <c r="M8" s="26"/>
      <c r="N8" s="27"/>
    </row>
    <row r="9" spans="2:14" ht="16" customHeight="1" x14ac:dyDescent="0.2">
      <c r="B9" s="199"/>
      <c r="C9" s="90" t="s">
        <v>25</v>
      </c>
      <c r="D9" s="28" t="s">
        <v>19</v>
      </c>
      <c r="E9" s="29" t="s">
        <v>4</v>
      </c>
      <c r="F9" s="30"/>
      <c r="G9" s="31" t="s">
        <v>15</v>
      </c>
      <c r="H9" s="32" t="s">
        <v>18</v>
      </c>
      <c r="I9" s="33"/>
      <c r="J9" s="34"/>
      <c r="K9" s="35" t="s">
        <v>21</v>
      </c>
      <c r="M9" s="36" t="s">
        <v>26</v>
      </c>
      <c r="N9" s="37"/>
    </row>
    <row r="10" spans="2:14" ht="16" x14ac:dyDescent="0.2">
      <c r="B10" s="199"/>
      <c r="C10" s="18" t="s">
        <v>27</v>
      </c>
      <c r="D10" s="38" t="s">
        <v>22</v>
      </c>
      <c r="E10" s="39" t="s">
        <v>14</v>
      </c>
      <c r="F10" s="40" t="s">
        <v>5</v>
      </c>
      <c r="G10" s="41"/>
      <c r="H10" s="32" t="s">
        <v>19</v>
      </c>
      <c r="I10" s="42" t="s">
        <v>18</v>
      </c>
      <c r="J10" s="33"/>
      <c r="K10" s="43"/>
    </row>
    <row r="11" spans="2:14" x14ac:dyDescent="0.2">
      <c r="B11" s="199"/>
      <c r="C11" s="18" t="s">
        <v>28</v>
      </c>
      <c r="D11" s="38" t="s">
        <v>21</v>
      </c>
      <c r="E11" s="44" t="s">
        <v>15</v>
      </c>
      <c r="F11" s="40" t="s">
        <v>4</v>
      </c>
      <c r="G11" s="45"/>
      <c r="H11" s="46" t="s">
        <v>22</v>
      </c>
      <c r="I11" s="42" t="s">
        <v>19</v>
      </c>
      <c r="J11" s="33"/>
      <c r="K11" s="43"/>
    </row>
    <row r="12" spans="2:14" x14ac:dyDescent="0.2">
      <c r="B12" s="199"/>
      <c r="C12" s="18" t="s">
        <v>29</v>
      </c>
      <c r="D12" s="47" t="s">
        <v>26</v>
      </c>
      <c r="E12" s="48" t="s">
        <v>18</v>
      </c>
      <c r="F12" s="49"/>
      <c r="G12" s="40" t="s">
        <v>5</v>
      </c>
      <c r="H12" s="46" t="s">
        <v>21</v>
      </c>
      <c r="I12" s="50" t="s">
        <v>22</v>
      </c>
      <c r="J12" s="33"/>
      <c r="K12" s="51"/>
      <c r="M12" s="52" t="s">
        <v>30</v>
      </c>
      <c r="N12" s="53"/>
    </row>
    <row r="13" spans="2:14" ht="16" x14ac:dyDescent="0.2">
      <c r="B13" s="199"/>
      <c r="C13" s="18" t="s">
        <v>31</v>
      </c>
      <c r="D13" s="54" t="s">
        <v>14</v>
      </c>
      <c r="E13" s="48" t="s">
        <v>19</v>
      </c>
      <c r="F13" s="55"/>
      <c r="G13" s="40" t="s">
        <v>4</v>
      </c>
      <c r="H13" s="34"/>
      <c r="I13" s="50" t="s">
        <v>21</v>
      </c>
      <c r="J13" s="32" t="s">
        <v>18</v>
      </c>
      <c r="K13" s="51"/>
      <c r="M13" s="56" t="str">
        <f>[1]Judges!B4</f>
        <v>Serena Chang</v>
      </c>
      <c r="N13" s="57" t="str">
        <f>[1]Judges!B13</f>
        <v>Matt Green</v>
      </c>
    </row>
    <row r="14" spans="2:14" x14ac:dyDescent="0.2">
      <c r="B14" s="199"/>
      <c r="C14" s="18" t="s">
        <v>32</v>
      </c>
      <c r="D14" s="58" t="s">
        <v>15</v>
      </c>
      <c r="E14" s="59" t="s">
        <v>22</v>
      </c>
      <c r="F14" s="49"/>
      <c r="G14" s="60" t="s">
        <v>26</v>
      </c>
      <c r="H14" s="34"/>
      <c r="I14" s="34"/>
      <c r="J14" s="32" t="s">
        <v>19</v>
      </c>
      <c r="K14" s="51"/>
      <c r="M14" s="56"/>
      <c r="N14" s="57" t="str">
        <f>[1]Judges!B14</f>
        <v>Stephen Anyon</v>
      </c>
    </row>
    <row r="15" spans="2:14" x14ac:dyDescent="0.2">
      <c r="B15" s="199"/>
      <c r="C15" s="18" t="s">
        <v>33</v>
      </c>
      <c r="D15" s="61" t="s">
        <v>34</v>
      </c>
      <c r="E15" s="59" t="s">
        <v>21</v>
      </c>
      <c r="F15" s="60" t="s">
        <v>35</v>
      </c>
      <c r="H15" s="33"/>
      <c r="I15" s="34"/>
      <c r="J15" s="46" t="s">
        <v>22</v>
      </c>
      <c r="K15" s="62" t="s">
        <v>18</v>
      </c>
      <c r="M15" s="26"/>
      <c r="N15" s="27"/>
    </row>
    <row r="16" spans="2:14" x14ac:dyDescent="0.2">
      <c r="B16" s="199"/>
      <c r="C16" s="18" t="s">
        <v>36</v>
      </c>
      <c r="D16" s="63" t="s">
        <v>4</v>
      </c>
      <c r="E16" s="64" t="s">
        <v>26</v>
      </c>
      <c r="F16" s="65"/>
      <c r="G16" s="66"/>
      <c r="H16" s="66"/>
      <c r="I16" s="66"/>
      <c r="J16" s="67" t="s">
        <v>21</v>
      </c>
      <c r="K16" s="68" t="s">
        <v>19</v>
      </c>
      <c r="M16" s="69" t="str">
        <f>[1]Judges!B7</f>
        <v>Tracy Seelig</v>
      </c>
      <c r="N16" s="70" t="str">
        <f>[1]Judges!B12</f>
        <v>David Ho</v>
      </c>
    </row>
    <row r="17" spans="2:14" x14ac:dyDescent="0.2">
      <c r="B17" s="71"/>
      <c r="C17" s="13" t="s">
        <v>37</v>
      </c>
      <c r="D17" s="200" t="s">
        <v>38</v>
      </c>
      <c r="E17" s="200"/>
      <c r="F17" s="200"/>
      <c r="G17" s="200"/>
      <c r="H17" s="200"/>
      <c r="I17" s="200"/>
      <c r="J17" s="200"/>
      <c r="K17" s="200"/>
      <c r="M17" s="69" t="str">
        <f>[1]Judges!B6</f>
        <v xml:space="preserve">Annie Muston </v>
      </c>
      <c r="N17" s="72"/>
    </row>
    <row r="18" spans="2:14" x14ac:dyDescent="0.2">
      <c r="C18" s="13" t="s">
        <v>39</v>
      </c>
      <c r="D18" s="201"/>
      <c r="E18" s="201"/>
      <c r="F18" s="201"/>
      <c r="G18" s="201"/>
      <c r="H18" s="201"/>
      <c r="I18" s="201"/>
      <c r="J18" s="201"/>
      <c r="K18" s="201"/>
      <c r="M18" s="26"/>
      <c r="N18" s="27"/>
    </row>
    <row r="19" spans="2:14" x14ac:dyDescent="0.2">
      <c r="C19" s="73">
        <v>0.73958333333333304</v>
      </c>
      <c r="D19" s="201" t="s">
        <v>40</v>
      </c>
      <c r="E19" s="201"/>
      <c r="F19" s="201"/>
      <c r="G19" s="201"/>
      <c r="H19" s="201"/>
      <c r="I19" s="201"/>
      <c r="J19" s="201"/>
      <c r="K19" s="201"/>
      <c r="M19" s="26"/>
      <c r="N19" s="74" t="str">
        <f>[1]Judges!B15</f>
        <v>Philip Davis</v>
      </c>
    </row>
    <row r="20" spans="2:14" x14ac:dyDescent="0.2">
      <c r="C20" s="75"/>
      <c r="D20" s="76"/>
      <c r="E20" s="76"/>
      <c r="F20" s="76"/>
      <c r="G20" s="76"/>
      <c r="H20" s="76"/>
      <c r="I20" s="76"/>
      <c r="J20" s="76"/>
      <c r="K20" s="76"/>
      <c r="M20" s="77"/>
      <c r="N20" s="78"/>
    </row>
    <row r="22" spans="2:14" x14ac:dyDescent="0.2">
      <c r="C22" s="1"/>
    </row>
    <row r="23" spans="2:14" x14ac:dyDescent="0.2">
      <c r="C23" s="1"/>
    </row>
    <row r="24" spans="2:14" x14ac:dyDescent="0.2">
      <c r="C24" s="1"/>
    </row>
    <row r="25" spans="2:14" x14ac:dyDescent="0.2">
      <c r="C25" s="1"/>
    </row>
    <row r="26" spans="2:14" x14ac:dyDescent="0.2">
      <c r="C26" s="1"/>
    </row>
    <row r="27" spans="2:14" x14ac:dyDescent="0.2">
      <c r="C27" s="1"/>
    </row>
  </sheetData>
  <mergeCells count="5">
    <mergeCell ref="C4:K4"/>
    <mergeCell ref="D6:K7"/>
    <mergeCell ref="B8:B16"/>
    <mergeCell ref="D17:K18"/>
    <mergeCell ref="D19:K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U57"/>
  <sheetViews>
    <sheetView zoomScaleNormal="70" zoomScalePageLayoutView="70" workbookViewId="0">
      <selection activeCell="K10" sqref="K10"/>
    </sheetView>
  </sheetViews>
  <sheetFormatPr baseColWidth="10" defaultColWidth="8.83203125" defaultRowHeight="16" x14ac:dyDescent="0.2"/>
  <cols>
    <col min="2" max="2" width="15.1640625" bestFit="1" customWidth="1"/>
    <col min="5" max="5" width="15.1640625" bestFit="1" customWidth="1"/>
    <col min="8" max="8" width="15.1640625" bestFit="1" customWidth="1"/>
    <col min="11" max="11" width="15.1640625" bestFit="1" customWidth="1"/>
    <col min="14" max="14" width="15.1640625" bestFit="1" customWidth="1"/>
    <col min="17" max="17" width="15.1640625" bestFit="1" customWidth="1"/>
  </cols>
  <sheetData>
    <row r="2" spans="2:21" ht="17" thickBot="1" x14ac:dyDescent="0.25">
      <c r="B2" t="s">
        <v>81</v>
      </c>
    </row>
    <row r="3" spans="2:21" x14ac:dyDescent="0.2">
      <c r="B3" s="112"/>
      <c r="C3" s="95" t="s">
        <v>6</v>
      </c>
      <c r="E3" s="94"/>
      <c r="F3" s="95" t="s">
        <v>7</v>
      </c>
      <c r="H3" s="94"/>
      <c r="I3" s="116" t="s">
        <v>10</v>
      </c>
      <c r="K3" s="117"/>
      <c r="L3" s="116" t="s">
        <v>11</v>
      </c>
      <c r="N3" s="117"/>
      <c r="O3" s="116" t="s">
        <v>12</v>
      </c>
      <c r="Q3" s="117"/>
      <c r="R3" s="116" t="s">
        <v>13</v>
      </c>
      <c r="T3" t="s">
        <v>112</v>
      </c>
    </row>
    <row r="4" spans="2:21" x14ac:dyDescent="0.2">
      <c r="B4" s="96"/>
      <c r="C4" s="97"/>
      <c r="E4" s="96"/>
      <c r="F4" s="97"/>
      <c r="H4" s="96"/>
      <c r="I4" s="97"/>
      <c r="K4" s="96"/>
      <c r="L4" s="97"/>
      <c r="N4" s="96"/>
      <c r="O4" s="97"/>
      <c r="Q4" s="96"/>
      <c r="R4" s="97"/>
    </row>
    <row r="5" spans="2:21" x14ac:dyDescent="0.2">
      <c r="B5" s="148" t="s">
        <v>53</v>
      </c>
      <c r="C5" s="120">
        <v>13.4</v>
      </c>
      <c r="D5" s="87"/>
      <c r="E5" s="148" t="s">
        <v>53</v>
      </c>
      <c r="F5" s="120">
        <v>15.1</v>
      </c>
      <c r="G5" s="87"/>
      <c r="H5" s="148" t="s">
        <v>53</v>
      </c>
      <c r="I5" s="120">
        <v>13.9</v>
      </c>
      <c r="J5" s="87"/>
      <c r="K5" s="148" t="s">
        <v>53</v>
      </c>
      <c r="L5" s="120">
        <v>14</v>
      </c>
      <c r="M5" s="87"/>
      <c r="N5" s="148" t="s">
        <v>53</v>
      </c>
      <c r="O5" s="120">
        <v>13.7</v>
      </c>
      <c r="P5" s="87"/>
      <c r="Q5" s="148" t="s">
        <v>53</v>
      </c>
      <c r="R5" s="120">
        <v>12.8</v>
      </c>
    </row>
    <row r="6" spans="2:21" x14ac:dyDescent="0.2">
      <c r="B6" s="119" t="s">
        <v>56</v>
      </c>
      <c r="C6" s="120">
        <v>13.3</v>
      </c>
      <c r="D6" s="87"/>
      <c r="E6" s="119" t="s">
        <v>55</v>
      </c>
      <c r="F6" s="120">
        <v>13.3</v>
      </c>
      <c r="G6" s="87"/>
      <c r="H6" s="119" t="s">
        <v>55</v>
      </c>
      <c r="I6" s="120">
        <v>12.5</v>
      </c>
      <c r="J6" s="87"/>
      <c r="K6" s="119" t="s">
        <v>54</v>
      </c>
      <c r="L6" s="120">
        <v>12.7</v>
      </c>
      <c r="M6" s="87"/>
      <c r="N6" s="119" t="s">
        <v>52</v>
      </c>
      <c r="O6" s="120">
        <v>13</v>
      </c>
      <c r="P6" s="87"/>
      <c r="Q6" s="119" t="s">
        <v>55</v>
      </c>
      <c r="R6" s="120">
        <v>11.6</v>
      </c>
    </row>
    <row r="7" spans="2:21" x14ac:dyDescent="0.2">
      <c r="B7" s="119" t="s">
        <v>52</v>
      </c>
      <c r="C7" s="120">
        <v>13.1</v>
      </c>
      <c r="D7" s="87"/>
      <c r="E7" s="119" t="s">
        <v>52</v>
      </c>
      <c r="F7" s="120">
        <v>13.2</v>
      </c>
      <c r="G7" s="87"/>
      <c r="H7" s="119" t="s">
        <v>56</v>
      </c>
      <c r="I7" s="120">
        <v>12.1</v>
      </c>
      <c r="J7" s="87"/>
      <c r="K7" s="119" t="s">
        <v>52</v>
      </c>
      <c r="L7" s="120">
        <v>12.6</v>
      </c>
      <c r="M7" s="87"/>
      <c r="N7" s="119" t="s">
        <v>54</v>
      </c>
      <c r="O7" s="120">
        <v>12.4</v>
      </c>
      <c r="P7" s="87"/>
      <c r="Q7" s="119" t="s">
        <v>52</v>
      </c>
      <c r="R7" s="120">
        <v>11.2</v>
      </c>
    </row>
    <row r="8" spans="2:21" x14ac:dyDescent="0.2">
      <c r="B8" s="119" t="s">
        <v>57</v>
      </c>
      <c r="C8" s="120">
        <v>12.9</v>
      </c>
      <c r="D8" s="87"/>
      <c r="E8" s="119" t="s">
        <v>54</v>
      </c>
      <c r="F8" s="120">
        <v>12.4</v>
      </c>
      <c r="G8" s="87"/>
      <c r="H8" s="119" t="s">
        <v>52</v>
      </c>
      <c r="I8" s="120">
        <v>11.5</v>
      </c>
      <c r="J8" s="87"/>
      <c r="K8" s="119" t="s">
        <v>55</v>
      </c>
      <c r="L8" s="120">
        <v>12.3</v>
      </c>
      <c r="M8" s="87"/>
      <c r="N8" s="119" t="s">
        <v>55</v>
      </c>
      <c r="O8" s="120">
        <v>11.6</v>
      </c>
      <c r="P8" s="87"/>
      <c r="Q8" s="119" t="s">
        <v>54</v>
      </c>
      <c r="R8" s="120">
        <v>10.4</v>
      </c>
    </row>
    <row r="9" spans="2:21" ht="26" x14ac:dyDescent="0.3">
      <c r="B9" s="119"/>
      <c r="C9" s="167">
        <f>SUM(C5:C8)</f>
        <v>52.7</v>
      </c>
      <c r="D9" s="87"/>
      <c r="E9" s="119"/>
      <c r="F9" s="167">
        <f>SUM(F5:F8)</f>
        <v>53.999999999999993</v>
      </c>
      <c r="G9" s="87"/>
      <c r="H9" s="119"/>
      <c r="I9" s="167">
        <f>SUM(I5:I8)</f>
        <v>50</v>
      </c>
      <c r="J9" s="87"/>
      <c r="K9" s="119"/>
      <c r="L9" s="167">
        <f>SUM(L5:L8)</f>
        <v>51.599999999999994</v>
      </c>
      <c r="M9" s="87"/>
      <c r="N9" s="119"/>
      <c r="O9" s="167">
        <f>SUM(O5:O8)</f>
        <v>50.7</v>
      </c>
      <c r="P9" s="87"/>
      <c r="Q9" s="119"/>
      <c r="R9" s="167">
        <f>SUM(R5:R8)</f>
        <v>45.999999999999993</v>
      </c>
      <c r="T9" s="175">
        <f>R9+O9+L9+I9+F9+C9</f>
        <v>305</v>
      </c>
      <c r="U9" s="173" t="s">
        <v>131</v>
      </c>
    </row>
    <row r="10" spans="2:21" x14ac:dyDescent="0.2">
      <c r="B10" s="96" t="s">
        <v>55</v>
      </c>
      <c r="C10" s="97">
        <v>12.8</v>
      </c>
      <c r="E10" s="96" t="s">
        <v>57</v>
      </c>
      <c r="F10" s="97">
        <v>12</v>
      </c>
      <c r="H10" s="96"/>
      <c r="I10" s="97"/>
      <c r="K10" s="96"/>
      <c r="L10" s="97"/>
      <c r="N10" s="96"/>
      <c r="O10" s="97"/>
      <c r="Q10" s="96" t="s">
        <v>56</v>
      </c>
      <c r="R10" s="97">
        <v>9.8000000000000007</v>
      </c>
    </row>
    <row r="11" spans="2:21" x14ac:dyDescent="0.2">
      <c r="B11" s="96" t="s">
        <v>54</v>
      </c>
      <c r="C11" s="97">
        <v>12.6</v>
      </c>
      <c r="E11" s="96"/>
      <c r="F11" s="97"/>
      <c r="H11" s="96" t="s">
        <v>54</v>
      </c>
      <c r="I11" s="97">
        <v>9.8000000000000007</v>
      </c>
      <c r="K11" s="96" t="s">
        <v>56</v>
      </c>
      <c r="L11" s="97">
        <v>12</v>
      </c>
      <c r="N11" s="96" t="s">
        <v>56</v>
      </c>
      <c r="O11" s="97">
        <v>11</v>
      </c>
      <c r="Q11" s="96"/>
      <c r="R11" s="97"/>
    </row>
    <row r="12" spans="2:21" ht="17" thickBot="1" x14ac:dyDescent="0.25">
      <c r="E12" s="98" t="s">
        <v>56</v>
      </c>
      <c r="F12" s="99">
        <v>11.5</v>
      </c>
      <c r="H12" s="98" t="s">
        <v>57</v>
      </c>
      <c r="I12" s="100"/>
      <c r="K12" s="98" t="s">
        <v>57</v>
      </c>
      <c r="L12" s="100"/>
      <c r="N12" s="98" t="s">
        <v>57</v>
      </c>
      <c r="O12" s="99">
        <v>7.7</v>
      </c>
      <c r="Q12" s="98" t="s">
        <v>57</v>
      </c>
      <c r="R12" s="99">
        <v>7.8</v>
      </c>
    </row>
    <row r="14" spans="2:21" x14ac:dyDescent="0.2">
      <c r="B14" t="s">
        <v>82</v>
      </c>
    </row>
    <row r="15" spans="2:21" ht="17" thickBot="1" x14ac:dyDescent="0.25"/>
    <row r="16" spans="2:21" x14ac:dyDescent="0.2">
      <c r="B16" s="112"/>
      <c r="C16" s="95" t="s">
        <v>6</v>
      </c>
      <c r="E16" s="94"/>
      <c r="F16" s="95" t="s">
        <v>7</v>
      </c>
      <c r="H16" s="94"/>
      <c r="I16" s="116" t="s">
        <v>10</v>
      </c>
      <c r="K16" s="117"/>
      <c r="L16" s="116" t="s">
        <v>11</v>
      </c>
      <c r="N16" s="117"/>
      <c r="O16" s="116" t="s">
        <v>12</v>
      </c>
      <c r="Q16" s="117"/>
      <c r="R16" s="116" t="s">
        <v>13</v>
      </c>
    </row>
    <row r="17" spans="1:21" x14ac:dyDescent="0.2">
      <c r="B17" s="148" t="s">
        <v>70</v>
      </c>
      <c r="C17" s="120">
        <v>17.399999999999999</v>
      </c>
      <c r="D17" s="87"/>
      <c r="E17" s="148" t="s">
        <v>70</v>
      </c>
      <c r="F17" s="120">
        <v>17.3</v>
      </c>
      <c r="G17" s="87"/>
      <c r="H17" s="148" t="s">
        <v>70</v>
      </c>
      <c r="I17" s="120">
        <v>16.2</v>
      </c>
      <c r="J17" s="87"/>
      <c r="K17" s="148" t="s">
        <v>70</v>
      </c>
      <c r="L17" s="120">
        <v>14</v>
      </c>
      <c r="M17" s="87"/>
      <c r="N17" s="148" t="s">
        <v>70</v>
      </c>
      <c r="O17" s="120">
        <v>15</v>
      </c>
      <c r="P17" s="87"/>
      <c r="Q17" s="148" t="s">
        <v>72</v>
      </c>
      <c r="R17" s="120">
        <v>14.6</v>
      </c>
    </row>
    <row r="18" spans="1:21" x14ac:dyDescent="0.2">
      <c r="B18" s="119" t="s">
        <v>72</v>
      </c>
      <c r="C18" s="120">
        <v>16.3</v>
      </c>
      <c r="D18" s="87"/>
      <c r="E18" s="119" t="s">
        <v>72</v>
      </c>
      <c r="F18" s="120">
        <v>16</v>
      </c>
      <c r="G18" s="87"/>
      <c r="H18" s="119" t="s">
        <v>72</v>
      </c>
      <c r="I18" s="120">
        <v>13</v>
      </c>
      <c r="J18" s="87"/>
      <c r="K18" s="119" t="s">
        <v>72</v>
      </c>
      <c r="L18" s="120">
        <v>13.6</v>
      </c>
      <c r="M18" s="87"/>
      <c r="N18" s="119" t="s">
        <v>72</v>
      </c>
      <c r="O18" s="120">
        <v>13.8</v>
      </c>
      <c r="P18" s="87"/>
      <c r="Q18" s="119" t="s">
        <v>70</v>
      </c>
      <c r="R18" s="120">
        <v>13.5</v>
      </c>
    </row>
    <row r="19" spans="1:21" x14ac:dyDescent="0.2">
      <c r="B19" s="119" t="s">
        <v>73</v>
      </c>
      <c r="C19" s="120">
        <v>13.6</v>
      </c>
      <c r="D19" s="87"/>
      <c r="E19" s="119" t="s">
        <v>73</v>
      </c>
      <c r="F19" s="120">
        <v>13.6</v>
      </c>
      <c r="G19" s="87"/>
      <c r="H19" s="119" t="s">
        <v>74</v>
      </c>
      <c r="I19" s="120">
        <v>10.8</v>
      </c>
      <c r="J19" s="87"/>
      <c r="K19" s="119" t="s">
        <v>71</v>
      </c>
      <c r="L19" s="120">
        <v>12.9</v>
      </c>
      <c r="M19" s="87"/>
      <c r="N19" s="119" t="s">
        <v>73</v>
      </c>
      <c r="O19" s="120">
        <v>12</v>
      </c>
      <c r="P19" s="87"/>
      <c r="Q19" s="119" t="s">
        <v>73</v>
      </c>
      <c r="R19" s="120">
        <v>12.4</v>
      </c>
    </row>
    <row r="20" spans="1:21" x14ac:dyDescent="0.2">
      <c r="B20" s="119" t="s">
        <v>71</v>
      </c>
      <c r="C20" s="120">
        <v>12.6</v>
      </c>
      <c r="D20" s="87"/>
      <c r="E20" s="119" t="s">
        <v>74</v>
      </c>
      <c r="F20" s="120">
        <v>13.2</v>
      </c>
      <c r="G20" s="87"/>
      <c r="H20" s="119" t="s">
        <v>73</v>
      </c>
      <c r="I20" s="120">
        <v>9.4</v>
      </c>
      <c r="J20" s="87"/>
      <c r="K20" s="119" t="s">
        <v>73</v>
      </c>
      <c r="L20" s="120">
        <v>12.2</v>
      </c>
      <c r="M20" s="87"/>
      <c r="N20" s="119" t="s">
        <v>71</v>
      </c>
      <c r="O20" s="120">
        <v>10.9</v>
      </c>
      <c r="P20" s="87"/>
      <c r="Q20" s="119" t="s">
        <v>74</v>
      </c>
      <c r="R20" s="120">
        <v>11</v>
      </c>
    </row>
    <row r="21" spans="1:21" ht="26" x14ac:dyDescent="0.3">
      <c r="B21" s="119"/>
      <c r="C21" s="167">
        <f>SUM(C17:C20)</f>
        <v>59.900000000000006</v>
      </c>
      <c r="D21" s="87"/>
      <c r="E21" s="119"/>
      <c r="F21" s="167">
        <f>SUM(F17:F20)</f>
        <v>60.099999999999994</v>
      </c>
      <c r="G21" s="87"/>
      <c r="H21" s="119"/>
      <c r="I21" s="167">
        <f>SUM(I17:I20)</f>
        <v>49.4</v>
      </c>
      <c r="J21" s="87"/>
      <c r="K21" s="119"/>
      <c r="L21" s="167">
        <f>SUM(L17:L20)</f>
        <v>52.7</v>
      </c>
      <c r="M21" s="87"/>
      <c r="N21" s="119"/>
      <c r="O21" s="167">
        <f>SUM(O17:O20)</f>
        <v>51.699999999999996</v>
      </c>
      <c r="P21" s="87"/>
      <c r="Q21" s="119"/>
      <c r="R21" s="167">
        <f>SUM(R17:R20)</f>
        <v>51.5</v>
      </c>
      <c r="T21" s="175">
        <f>R21+O21+L21+I21+F21+C21</f>
        <v>325.29999999999995</v>
      </c>
      <c r="U21" s="173" t="s">
        <v>132</v>
      </c>
    </row>
    <row r="22" spans="1:21" ht="17" thickBot="1" x14ac:dyDescent="0.25">
      <c r="B22" s="105" t="s">
        <v>74</v>
      </c>
      <c r="C22" s="99">
        <v>12.6</v>
      </c>
      <c r="E22" s="105" t="s">
        <v>71</v>
      </c>
      <c r="F22" s="99">
        <v>11.2</v>
      </c>
      <c r="H22" s="105" t="s">
        <v>71</v>
      </c>
      <c r="I22" s="100"/>
      <c r="K22" s="105" t="s">
        <v>74</v>
      </c>
      <c r="L22" s="99">
        <v>10.1</v>
      </c>
      <c r="N22" s="105" t="s">
        <v>74</v>
      </c>
      <c r="O22" s="99">
        <v>10.6</v>
      </c>
      <c r="Q22" s="105" t="s">
        <v>71</v>
      </c>
      <c r="R22" s="99"/>
    </row>
    <row r="25" spans="1:21" ht="17" thickBot="1" x14ac:dyDescent="0.25">
      <c r="B25" t="s">
        <v>122</v>
      </c>
    </row>
    <row r="26" spans="1:21" x14ac:dyDescent="0.2">
      <c r="B26" s="112"/>
      <c r="C26" s="95" t="s">
        <v>6</v>
      </c>
      <c r="E26" s="94"/>
      <c r="F26" s="95" t="s">
        <v>7</v>
      </c>
      <c r="H26" s="94"/>
      <c r="I26" s="116" t="s">
        <v>10</v>
      </c>
      <c r="K26" s="117"/>
      <c r="L26" s="116" t="s">
        <v>11</v>
      </c>
      <c r="N26" s="117"/>
      <c r="O26" s="116" t="s">
        <v>12</v>
      </c>
      <c r="Q26" s="117"/>
      <c r="R26" s="116" t="s">
        <v>13</v>
      </c>
    </row>
    <row r="27" spans="1:21" x14ac:dyDescent="0.2">
      <c r="A27" s="127" t="s">
        <v>106</v>
      </c>
      <c r="B27" s="154" t="s">
        <v>70</v>
      </c>
      <c r="C27" s="129">
        <v>17.399999999999999</v>
      </c>
      <c r="D27" s="127" t="s">
        <v>106</v>
      </c>
      <c r="E27" s="154" t="s">
        <v>70</v>
      </c>
      <c r="F27" s="129">
        <v>17.3</v>
      </c>
      <c r="G27" s="127" t="s">
        <v>106</v>
      </c>
      <c r="H27" s="154" t="s">
        <v>70</v>
      </c>
      <c r="I27" s="129">
        <v>16.2</v>
      </c>
      <c r="J27" s="127" t="s">
        <v>105</v>
      </c>
      <c r="K27" s="154" t="s">
        <v>53</v>
      </c>
      <c r="L27" s="129">
        <v>14</v>
      </c>
      <c r="M27" s="127" t="s">
        <v>106</v>
      </c>
      <c r="N27" s="154" t="s">
        <v>70</v>
      </c>
      <c r="O27" s="129">
        <v>15</v>
      </c>
      <c r="P27" s="154" t="s">
        <v>106</v>
      </c>
      <c r="Q27" s="129" t="s">
        <v>72</v>
      </c>
      <c r="R27" s="154">
        <v>14.6</v>
      </c>
    </row>
    <row r="28" spans="1:21" x14ac:dyDescent="0.2">
      <c r="A28" s="131" t="s">
        <v>106</v>
      </c>
      <c r="B28" s="132" t="s">
        <v>72</v>
      </c>
      <c r="C28" s="133">
        <v>16.3</v>
      </c>
      <c r="D28" s="131" t="s">
        <v>106</v>
      </c>
      <c r="E28" s="132" t="s">
        <v>72</v>
      </c>
      <c r="F28" s="133">
        <v>16</v>
      </c>
      <c r="G28" s="131" t="s">
        <v>105</v>
      </c>
      <c r="H28" s="132" t="s">
        <v>53</v>
      </c>
      <c r="I28" s="133">
        <v>13.9</v>
      </c>
      <c r="J28" s="131" t="s">
        <v>106</v>
      </c>
      <c r="K28" s="132" t="s">
        <v>70</v>
      </c>
      <c r="L28" s="133">
        <v>14</v>
      </c>
      <c r="M28" s="131" t="s">
        <v>106</v>
      </c>
      <c r="N28" s="132" t="s">
        <v>72</v>
      </c>
      <c r="O28" s="133">
        <v>13.8</v>
      </c>
      <c r="P28" s="132" t="s">
        <v>106</v>
      </c>
      <c r="Q28" s="133" t="s">
        <v>70</v>
      </c>
      <c r="R28" s="132">
        <v>13.5</v>
      </c>
    </row>
    <row r="29" spans="1:21" x14ac:dyDescent="0.2">
      <c r="A29" s="135" t="s">
        <v>106</v>
      </c>
      <c r="B29" s="136" t="s">
        <v>73</v>
      </c>
      <c r="C29" s="137">
        <v>13.6</v>
      </c>
      <c r="D29" s="135" t="s">
        <v>105</v>
      </c>
      <c r="E29" s="136" t="s">
        <v>53</v>
      </c>
      <c r="F29" s="137">
        <v>15.1</v>
      </c>
      <c r="G29" s="135" t="s">
        <v>106</v>
      </c>
      <c r="H29" s="136" t="s">
        <v>72</v>
      </c>
      <c r="I29" s="137">
        <v>13</v>
      </c>
      <c r="J29" s="135" t="s">
        <v>105</v>
      </c>
      <c r="K29" s="137" t="s">
        <v>72</v>
      </c>
      <c r="L29" s="137">
        <v>13.6</v>
      </c>
      <c r="M29" s="135" t="s">
        <v>105</v>
      </c>
      <c r="N29" s="136" t="s">
        <v>53</v>
      </c>
      <c r="O29" s="137">
        <v>13.7</v>
      </c>
      <c r="P29" s="136" t="s">
        <v>105</v>
      </c>
      <c r="Q29" s="137" t="s">
        <v>53</v>
      </c>
      <c r="R29" s="136">
        <v>12.8</v>
      </c>
    </row>
    <row r="30" spans="1:21" x14ac:dyDescent="0.2">
      <c r="A30" t="s">
        <v>105</v>
      </c>
      <c r="B30" s="96" t="s">
        <v>53</v>
      </c>
      <c r="C30" s="97">
        <v>13.4</v>
      </c>
      <c r="D30" t="s">
        <v>106</v>
      </c>
      <c r="E30" s="103" t="s">
        <v>73</v>
      </c>
      <c r="F30" s="97">
        <v>13.6</v>
      </c>
      <c r="G30" t="s">
        <v>105</v>
      </c>
      <c r="H30" s="96" t="s">
        <v>55</v>
      </c>
      <c r="I30" s="97">
        <v>12.5</v>
      </c>
      <c r="J30" t="s">
        <v>106</v>
      </c>
      <c r="K30" s="103" t="s">
        <v>71</v>
      </c>
      <c r="L30" s="97">
        <v>12.9</v>
      </c>
      <c r="M30" t="s">
        <v>105</v>
      </c>
      <c r="N30" s="96" t="s">
        <v>52</v>
      </c>
      <c r="O30" s="97">
        <v>13</v>
      </c>
      <c r="P30" s="89" t="s">
        <v>106</v>
      </c>
      <c r="Q30" s="103" t="s">
        <v>73</v>
      </c>
      <c r="R30" s="114">
        <v>12.4</v>
      </c>
    </row>
    <row r="31" spans="1:21" x14ac:dyDescent="0.2">
      <c r="A31" t="s">
        <v>105</v>
      </c>
      <c r="B31" s="96" t="s">
        <v>56</v>
      </c>
      <c r="C31" s="97">
        <v>13.3</v>
      </c>
      <c r="D31" t="s">
        <v>105</v>
      </c>
      <c r="E31" s="96" t="s">
        <v>55</v>
      </c>
      <c r="F31" s="97">
        <v>13.3</v>
      </c>
      <c r="G31" t="s">
        <v>105</v>
      </c>
      <c r="H31" s="96" t="s">
        <v>56</v>
      </c>
      <c r="I31" s="97">
        <v>12.1</v>
      </c>
      <c r="J31" t="s">
        <v>106</v>
      </c>
      <c r="K31" s="96" t="s">
        <v>54</v>
      </c>
      <c r="L31" s="97">
        <v>12.7</v>
      </c>
      <c r="M31" t="s">
        <v>105</v>
      </c>
      <c r="N31" s="96" t="s">
        <v>54</v>
      </c>
      <c r="O31" s="97">
        <v>12.4</v>
      </c>
      <c r="P31" s="89" t="s">
        <v>105</v>
      </c>
      <c r="Q31" s="103" t="s">
        <v>55</v>
      </c>
      <c r="R31" s="114">
        <v>11.6</v>
      </c>
    </row>
    <row r="32" spans="1:21" ht="17" thickBot="1" x14ac:dyDescent="0.25">
      <c r="A32" t="s">
        <v>105</v>
      </c>
      <c r="B32" s="96" t="s">
        <v>52</v>
      </c>
      <c r="C32" s="97">
        <v>13.1</v>
      </c>
      <c r="D32" t="s">
        <v>105</v>
      </c>
      <c r="E32" s="96" t="s">
        <v>52</v>
      </c>
      <c r="F32" s="97">
        <v>13.2</v>
      </c>
      <c r="G32" t="s">
        <v>105</v>
      </c>
      <c r="H32" s="96" t="s">
        <v>52</v>
      </c>
      <c r="I32" s="97">
        <v>11.5</v>
      </c>
      <c r="J32" t="s">
        <v>105</v>
      </c>
      <c r="K32" s="98" t="s">
        <v>52</v>
      </c>
      <c r="L32" s="99">
        <v>12.6</v>
      </c>
      <c r="M32" t="s">
        <v>106</v>
      </c>
      <c r="N32" s="103" t="s">
        <v>73</v>
      </c>
      <c r="O32" s="97">
        <v>12</v>
      </c>
      <c r="P32" s="164" t="s">
        <v>105</v>
      </c>
      <c r="Q32" s="165" t="s">
        <v>52</v>
      </c>
      <c r="R32" s="166">
        <v>11.2</v>
      </c>
    </row>
    <row r="33" spans="1:18" ht="17" thickBot="1" x14ac:dyDescent="0.25">
      <c r="A33" t="s">
        <v>105</v>
      </c>
      <c r="B33" s="98" t="s">
        <v>57</v>
      </c>
      <c r="C33" s="99">
        <v>12.9</v>
      </c>
      <c r="D33" t="s">
        <v>106</v>
      </c>
      <c r="E33" s="105" t="s">
        <v>74</v>
      </c>
      <c r="F33" s="99">
        <v>13.2</v>
      </c>
      <c r="G33" t="s">
        <v>105</v>
      </c>
      <c r="H33" s="98" t="s">
        <v>58</v>
      </c>
      <c r="I33" s="99">
        <v>11.2</v>
      </c>
      <c r="J33" t="s">
        <v>105</v>
      </c>
      <c r="K33" s="102" t="s">
        <v>55</v>
      </c>
      <c r="L33" s="97">
        <v>12.3</v>
      </c>
      <c r="M33" t="s">
        <v>105</v>
      </c>
      <c r="N33" s="98" t="s">
        <v>55</v>
      </c>
      <c r="O33" s="99">
        <v>11.6</v>
      </c>
      <c r="P33" s="89" t="s">
        <v>106</v>
      </c>
      <c r="Q33" s="105" t="s">
        <v>74</v>
      </c>
      <c r="R33" s="115">
        <v>11</v>
      </c>
    </row>
    <row r="34" spans="1:18" x14ac:dyDescent="0.2">
      <c r="A34" t="s">
        <v>105</v>
      </c>
      <c r="B34" s="102" t="s">
        <v>55</v>
      </c>
      <c r="C34" s="97">
        <v>12.8</v>
      </c>
      <c r="D34" t="s">
        <v>105</v>
      </c>
      <c r="E34" s="102" t="s">
        <v>54</v>
      </c>
      <c r="F34" s="97">
        <v>12.4</v>
      </c>
      <c r="G34" t="s">
        <v>106</v>
      </c>
      <c r="H34" s="139" t="s">
        <v>74</v>
      </c>
      <c r="I34" s="97">
        <v>10.8</v>
      </c>
      <c r="J34" t="s">
        <v>105</v>
      </c>
      <c r="K34" s="103" t="s">
        <v>73</v>
      </c>
      <c r="L34" s="97">
        <v>12.2</v>
      </c>
      <c r="M34" t="s">
        <v>105</v>
      </c>
      <c r="N34" s="102" t="s">
        <v>58</v>
      </c>
      <c r="O34" s="97">
        <v>11.1</v>
      </c>
      <c r="P34" s="89" t="s">
        <v>105</v>
      </c>
      <c r="Q34" s="139" t="s">
        <v>54</v>
      </c>
      <c r="R34" s="114">
        <v>10.4</v>
      </c>
    </row>
    <row r="35" spans="1:18" x14ac:dyDescent="0.2">
      <c r="A35" t="s">
        <v>105</v>
      </c>
      <c r="B35" s="96" t="s">
        <v>54</v>
      </c>
      <c r="C35" s="97">
        <v>12.6</v>
      </c>
      <c r="D35" t="s">
        <v>105</v>
      </c>
      <c r="E35" s="96" t="s">
        <v>57</v>
      </c>
      <c r="F35" s="97">
        <v>12</v>
      </c>
      <c r="G35" t="s">
        <v>105</v>
      </c>
      <c r="H35" s="96" t="s">
        <v>54</v>
      </c>
      <c r="I35" s="97">
        <v>9.8000000000000007</v>
      </c>
      <c r="J35" t="s">
        <v>106</v>
      </c>
      <c r="K35" s="96" t="s">
        <v>56</v>
      </c>
      <c r="L35" s="97">
        <v>12</v>
      </c>
      <c r="M35" t="s">
        <v>105</v>
      </c>
      <c r="N35" s="96" t="s">
        <v>56</v>
      </c>
      <c r="O35" s="97">
        <v>11</v>
      </c>
      <c r="P35" s="89" t="s">
        <v>105</v>
      </c>
      <c r="Q35" s="103" t="s">
        <v>56</v>
      </c>
      <c r="R35" s="114">
        <v>9.8000000000000007</v>
      </c>
    </row>
    <row r="36" spans="1:18" x14ac:dyDescent="0.2">
      <c r="A36" t="s">
        <v>106</v>
      </c>
      <c r="B36" s="103" t="s">
        <v>71</v>
      </c>
      <c r="C36" s="97">
        <v>12.6</v>
      </c>
      <c r="D36" t="s">
        <v>105</v>
      </c>
      <c r="E36" s="96" t="s">
        <v>58</v>
      </c>
      <c r="F36" s="97">
        <v>11.7</v>
      </c>
      <c r="G36" t="s">
        <v>106</v>
      </c>
      <c r="H36" s="103" t="s">
        <v>73</v>
      </c>
      <c r="I36" s="97">
        <v>9.4</v>
      </c>
      <c r="J36" t="s">
        <v>105</v>
      </c>
      <c r="K36" s="103" t="s">
        <v>74</v>
      </c>
      <c r="L36" s="97">
        <v>10.1</v>
      </c>
      <c r="M36" t="s">
        <v>106</v>
      </c>
      <c r="N36" s="103" t="s">
        <v>71</v>
      </c>
      <c r="O36" s="97">
        <v>10.9</v>
      </c>
      <c r="P36" s="89" t="s">
        <v>105</v>
      </c>
      <c r="Q36" s="103" t="s">
        <v>58</v>
      </c>
      <c r="R36" s="114">
        <v>8.6999999999999993</v>
      </c>
    </row>
    <row r="37" spans="1:18" ht="17" thickBot="1" x14ac:dyDescent="0.25">
      <c r="A37" t="s">
        <v>106</v>
      </c>
      <c r="B37" s="103" t="s">
        <v>74</v>
      </c>
      <c r="C37" s="97">
        <v>12.6</v>
      </c>
      <c r="D37" t="s">
        <v>105</v>
      </c>
      <c r="E37" s="96" t="s">
        <v>56</v>
      </c>
      <c r="F37" s="97">
        <v>11.5</v>
      </c>
      <c r="G37" t="s">
        <v>105</v>
      </c>
      <c r="H37" s="96" t="s">
        <v>57</v>
      </c>
      <c r="I37" s="109"/>
      <c r="J37" t="s">
        <v>106</v>
      </c>
      <c r="K37" s="98" t="s">
        <v>57</v>
      </c>
      <c r="L37" s="100"/>
      <c r="M37" t="s">
        <v>106</v>
      </c>
      <c r="N37" s="103" t="s">
        <v>74</v>
      </c>
      <c r="O37" s="97">
        <v>10.6</v>
      </c>
      <c r="P37" t="s">
        <v>105</v>
      </c>
      <c r="Q37" s="96" t="s">
        <v>57</v>
      </c>
      <c r="R37" s="97">
        <v>7.8</v>
      </c>
    </row>
    <row r="38" spans="1:18" ht="17" thickBot="1" x14ac:dyDescent="0.25">
      <c r="A38" t="s">
        <v>105</v>
      </c>
      <c r="B38" s="98" t="s">
        <v>58</v>
      </c>
      <c r="C38" s="99">
        <v>12</v>
      </c>
      <c r="D38" t="s">
        <v>106</v>
      </c>
      <c r="E38" s="105" t="s">
        <v>71</v>
      </c>
      <c r="F38" s="99">
        <v>11.2</v>
      </c>
      <c r="G38" t="s">
        <v>106</v>
      </c>
      <c r="H38" s="105" t="s">
        <v>71</v>
      </c>
      <c r="I38" s="100"/>
      <c r="J38" t="s">
        <v>105</v>
      </c>
      <c r="M38" t="s">
        <v>105</v>
      </c>
      <c r="N38" s="98" t="s">
        <v>57</v>
      </c>
      <c r="O38" s="99">
        <v>7.7</v>
      </c>
      <c r="P38" t="s">
        <v>106</v>
      </c>
      <c r="Q38" s="105" t="s">
        <v>71</v>
      </c>
      <c r="R38" s="99"/>
    </row>
    <row r="45" spans="1:18" x14ac:dyDescent="0.2">
      <c r="A45" s="87"/>
      <c r="B45" s="87" t="s">
        <v>113</v>
      </c>
      <c r="C45" s="87"/>
      <c r="D45" s="87"/>
      <c r="E45" s="87"/>
      <c r="F45" s="87"/>
      <c r="G45" s="87"/>
      <c r="H45" s="87"/>
      <c r="I45" s="87"/>
    </row>
    <row r="46" spans="1:18" x14ac:dyDescent="0.2">
      <c r="A46" s="153"/>
      <c r="B46" s="153"/>
      <c r="C46" s="153" t="s">
        <v>114</v>
      </c>
      <c r="D46" s="153" t="s">
        <v>115</v>
      </c>
      <c r="E46" s="153" t="s">
        <v>116</v>
      </c>
      <c r="F46" s="153" t="s">
        <v>117</v>
      </c>
      <c r="G46" s="153" t="s">
        <v>118</v>
      </c>
      <c r="H46" s="153" t="s">
        <v>119</v>
      </c>
      <c r="I46" s="153" t="s">
        <v>112</v>
      </c>
    </row>
    <row r="47" spans="1:18" x14ac:dyDescent="0.2">
      <c r="A47" s="127" t="s">
        <v>106</v>
      </c>
      <c r="B47" s="154" t="s">
        <v>70</v>
      </c>
      <c r="C47" s="129">
        <v>17.399999999999999</v>
      </c>
      <c r="D47" s="129">
        <v>17.3</v>
      </c>
      <c r="E47" s="129">
        <v>16.2</v>
      </c>
      <c r="F47" s="129">
        <v>14</v>
      </c>
      <c r="G47" s="129">
        <v>15</v>
      </c>
      <c r="H47" s="129">
        <v>13.5</v>
      </c>
      <c r="I47" s="127">
        <f t="shared" ref="I47:I57" si="0">SUM(C47:H47)</f>
        <v>93.4</v>
      </c>
    </row>
    <row r="48" spans="1:18" x14ac:dyDescent="0.2">
      <c r="A48" s="131" t="s">
        <v>106</v>
      </c>
      <c r="B48" s="132" t="s">
        <v>72</v>
      </c>
      <c r="C48" s="133">
        <v>16.3</v>
      </c>
      <c r="D48" s="133">
        <v>16</v>
      </c>
      <c r="E48" s="133">
        <v>13</v>
      </c>
      <c r="F48" s="133">
        <v>13.6</v>
      </c>
      <c r="G48" s="133">
        <v>13.8</v>
      </c>
      <c r="H48" s="133">
        <v>14.6</v>
      </c>
      <c r="I48" s="131">
        <f t="shared" si="0"/>
        <v>87.3</v>
      </c>
    </row>
    <row r="49" spans="1:9" x14ac:dyDescent="0.2">
      <c r="A49" s="135" t="s">
        <v>105</v>
      </c>
      <c r="B49" s="136" t="s">
        <v>53</v>
      </c>
      <c r="C49" s="137">
        <v>13.4</v>
      </c>
      <c r="D49" s="137">
        <v>15.1</v>
      </c>
      <c r="E49" s="137">
        <v>13.9</v>
      </c>
      <c r="F49" s="137">
        <v>14</v>
      </c>
      <c r="G49" s="137">
        <v>13.7</v>
      </c>
      <c r="H49" s="137">
        <v>12.8</v>
      </c>
      <c r="I49" s="135">
        <f t="shared" si="0"/>
        <v>82.899999999999991</v>
      </c>
    </row>
    <row r="50" spans="1:9" x14ac:dyDescent="0.2">
      <c r="A50" s="87" t="s">
        <v>105</v>
      </c>
      <c r="B50" s="119" t="s">
        <v>52</v>
      </c>
      <c r="C50" s="120">
        <v>13.1</v>
      </c>
      <c r="D50" s="120">
        <v>13.2</v>
      </c>
      <c r="E50" s="120">
        <v>11.5</v>
      </c>
      <c r="F50" s="120">
        <v>12.6</v>
      </c>
      <c r="G50" s="120">
        <v>13</v>
      </c>
      <c r="H50" s="120">
        <v>11.2</v>
      </c>
      <c r="I50" s="87">
        <f t="shared" si="0"/>
        <v>74.599999999999994</v>
      </c>
    </row>
    <row r="51" spans="1:9" x14ac:dyDescent="0.2">
      <c r="A51" s="87" t="s">
        <v>105</v>
      </c>
      <c r="B51" s="119" t="s">
        <v>55</v>
      </c>
      <c r="C51" s="120">
        <v>12.8</v>
      </c>
      <c r="D51" s="120">
        <v>13.3</v>
      </c>
      <c r="E51" s="120">
        <v>12.5</v>
      </c>
      <c r="F51" s="120">
        <v>12.3</v>
      </c>
      <c r="G51" s="120">
        <v>11.6</v>
      </c>
      <c r="H51" s="120">
        <v>11.6</v>
      </c>
      <c r="I51" s="87">
        <f t="shared" si="0"/>
        <v>74.100000000000009</v>
      </c>
    </row>
    <row r="52" spans="1:9" x14ac:dyDescent="0.2">
      <c r="A52" s="87" t="s">
        <v>106</v>
      </c>
      <c r="B52" s="119" t="s">
        <v>73</v>
      </c>
      <c r="C52" s="120">
        <v>13.6</v>
      </c>
      <c r="D52" s="120">
        <v>13.6</v>
      </c>
      <c r="E52" s="120">
        <v>9.4</v>
      </c>
      <c r="F52" s="120">
        <v>12.2</v>
      </c>
      <c r="G52" s="120">
        <v>12</v>
      </c>
      <c r="H52" s="120">
        <v>12.4</v>
      </c>
      <c r="I52" s="87">
        <f t="shared" si="0"/>
        <v>73.2</v>
      </c>
    </row>
    <row r="53" spans="1:9" x14ac:dyDescent="0.2">
      <c r="A53" s="87" t="s">
        <v>105</v>
      </c>
      <c r="B53" s="148" t="s">
        <v>54</v>
      </c>
      <c r="C53" s="120">
        <v>12.6</v>
      </c>
      <c r="D53" s="120">
        <v>12.4</v>
      </c>
      <c r="E53" s="120">
        <v>9.8000000000000007</v>
      </c>
      <c r="F53" s="120">
        <v>12.7</v>
      </c>
      <c r="G53" s="120">
        <v>12.4</v>
      </c>
      <c r="H53" s="120">
        <v>10.4</v>
      </c>
      <c r="I53" s="87">
        <f t="shared" si="0"/>
        <v>70.3</v>
      </c>
    </row>
    <row r="54" spans="1:9" x14ac:dyDescent="0.2">
      <c r="A54" s="87" t="s">
        <v>105</v>
      </c>
      <c r="B54" s="119" t="s">
        <v>56</v>
      </c>
      <c r="C54" s="120">
        <v>13.3</v>
      </c>
      <c r="D54" s="120">
        <v>11.5</v>
      </c>
      <c r="E54" s="120">
        <v>12.1</v>
      </c>
      <c r="F54" s="120">
        <v>12</v>
      </c>
      <c r="G54" s="120">
        <v>11</v>
      </c>
      <c r="H54" s="120">
        <v>9.8000000000000007</v>
      </c>
      <c r="I54" s="87">
        <f t="shared" si="0"/>
        <v>69.7</v>
      </c>
    </row>
    <row r="55" spans="1:9" x14ac:dyDescent="0.2">
      <c r="A55" s="87" t="s">
        <v>106</v>
      </c>
      <c r="B55" s="119" t="s">
        <v>74</v>
      </c>
      <c r="C55" s="120">
        <v>12.6</v>
      </c>
      <c r="D55" s="120">
        <v>13.2</v>
      </c>
      <c r="E55" s="120">
        <v>10.8</v>
      </c>
      <c r="F55" s="120">
        <v>10.1</v>
      </c>
      <c r="G55" s="120">
        <v>10.6</v>
      </c>
      <c r="H55" s="120">
        <v>11</v>
      </c>
      <c r="I55" s="87">
        <f t="shared" si="0"/>
        <v>68.3</v>
      </c>
    </row>
    <row r="56" spans="1:9" x14ac:dyDescent="0.2">
      <c r="A56" s="87" t="s">
        <v>106</v>
      </c>
      <c r="B56" s="119" t="s">
        <v>71</v>
      </c>
      <c r="C56" s="120">
        <v>12.6</v>
      </c>
      <c r="D56" s="120">
        <v>11.2</v>
      </c>
      <c r="E56" s="120"/>
      <c r="F56" s="120">
        <v>12.9</v>
      </c>
      <c r="G56" s="120">
        <v>10.9</v>
      </c>
      <c r="H56" s="120"/>
      <c r="I56" s="87">
        <f t="shared" si="0"/>
        <v>47.599999999999994</v>
      </c>
    </row>
    <row r="57" spans="1:9" ht="17" thickBot="1" x14ac:dyDescent="0.25">
      <c r="A57" s="87" t="s">
        <v>105</v>
      </c>
      <c r="B57" s="142" t="s">
        <v>57</v>
      </c>
      <c r="C57" s="143">
        <v>12.9</v>
      </c>
      <c r="D57" s="143">
        <v>12</v>
      </c>
      <c r="E57" s="143"/>
      <c r="F57" s="143"/>
      <c r="G57" s="143">
        <v>7.7</v>
      </c>
      <c r="H57" s="143">
        <v>7.8</v>
      </c>
      <c r="I57" s="87">
        <f t="shared" si="0"/>
        <v>40.4</v>
      </c>
    </row>
  </sheetData>
  <autoFilter ref="Q16:R16">
    <sortState ref="Q17:R22">
      <sortCondition descending="1" ref="R16"/>
    </sortState>
  </autoFilter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9"/>
  <sheetViews>
    <sheetView topLeftCell="A20" zoomScale="125" zoomScaleNormal="80" zoomScalePageLayoutView="80" workbookViewId="0">
      <selection activeCell="F42" sqref="F42"/>
    </sheetView>
  </sheetViews>
  <sheetFormatPr baseColWidth="10" defaultColWidth="8.83203125" defaultRowHeight="16" x14ac:dyDescent="0.2"/>
  <cols>
    <col min="2" max="2" width="16.83203125" bestFit="1" customWidth="1"/>
    <col min="6" max="6" width="12.1640625" bestFit="1" customWidth="1"/>
    <col min="7" max="7" width="5.83203125" bestFit="1" customWidth="1"/>
    <col min="8" max="9" width="5.83203125" customWidth="1"/>
    <col min="10" max="10" width="16.83203125" bestFit="1" customWidth="1"/>
    <col min="13" max="13" width="12.1640625" bestFit="1" customWidth="1"/>
    <col min="14" max="14" width="16.83203125" bestFit="1" customWidth="1"/>
  </cols>
  <sheetData>
    <row r="2" spans="2:18" x14ac:dyDescent="0.2">
      <c r="E2" s="82"/>
    </row>
    <row r="3" spans="2:18" ht="17" thickBot="1" x14ac:dyDescent="0.25"/>
    <row r="4" spans="2:18" x14ac:dyDescent="0.2">
      <c r="B4" s="106" t="s">
        <v>81</v>
      </c>
      <c r="C4" s="107" t="s">
        <v>6</v>
      </c>
      <c r="D4" s="91"/>
      <c r="F4" s="106" t="s">
        <v>81</v>
      </c>
      <c r="G4" s="107" t="s">
        <v>7</v>
      </c>
      <c r="J4" s="110" t="s">
        <v>81</v>
      </c>
      <c r="K4" s="111" t="s">
        <v>9</v>
      </c>
      <c r="M4" s="110" t="s">
        <v>81</v>
      </c>
      <c r="N4" s="111" t="s">
        <v>8</v>
      </c>
    </row>
    <row r="5" spans="2:18" x14ac:dyDescent="0.2">
      <c r="B5" s="119" t="s">
        <v>41</v>
      </c>
      <c r="C5" s="120">
        <v>13.3</v>
      </c>
      <c r="D5" s="82"/>
      <c r="F5" s="119" t="s">
        <v>41</v>
      </c>
      <c r="G5" s="120">
        <v>11.8</v>
      </c>
      <c r="J5" s="119" t="s">
        <v>42</v>
      </c>
      <c r="K5" s="120">
        <v>13.8</v>
      </c>
      <c r="M5" s="119" t="s">
        <v>42</v>
      </c>
      <c r="N5" s="120">
        <v>13.4</v>
      </c>
    </row>
    <row r="6" spans="2:18" x14ac:dyDescent="0.2">
      <c r="B6" s="119" t="s">
        <v>42</v>
      </c>
      <c r="C6" s="120">
        <v>13.2</v>
      </c>
      <c r="D6" s="82"/>
      <c r="F6" s="119" t="s">
        <v>42</v>
      </c>
      <c r="G6" s="120">
        <v>11.55</v>
      </c>
      <c r="J6" s="119" t="s">
        <v>43</v>
      </c>
      <c r="K6" s="120">
        <v>13</v>
      </c>
      <c r="M6" s="119" t="s">
        <v>45</v>
      </c>
      <c r="N6" s="120">
        <v>12.9</v>
      </c>
    </row>
    <row r="7" spans="2:18" x14ac:dyDescent="0.2">
      <c r="B7" s="119" t="s">
        <v>43</v>
      </c>
      <c r="C7" s="120">
        <v>13.9</v>
      </c>
      <c r="D7" s="82"/>
      <c r="F7" s="119" t="s">
        <v>43</v>
      </c>
      <c r="G7" s="120">
        <v>11.4</v>
      </c>
      <c r="J7" s="119" t="s">
        <v>41</v>
      </c>
      <c r="K7" s="120">
        <v>11.7</v>
      </c>
      <c r="M7" s="119" t="s">
        <v>44</v>
      </c>
      <c r="N7" s="120">
        <v>12.2</v>
      </c>
    </row>
    <row r="8" spans="2:18" x14ac:dyDescent="0.2">
      <c r="B8" s="119" t="s">
        <v>44</v>
      </c>
      <c r="C8" s="120">
        <v>12.8</v>
      </c>
      <c r="D8" s="82"/>
      <c r="F8" s="119" t="s">
        <v>44</v>
      </c>
      <c r="G8" s="120">
        <v>10.85</v>
      </c>
      <c r="J8" s="119" t="s">
        <v>44</v>
      </c>
      <c r="K8" s="120">
        <v>10.8</v>
      </c>
      <c r="M8" s="119" t="s">
        <v>43</v>
      </c>
      <c r="N8" s="120">
        <v>11.9</v>
      </c>
    </row>
    <row r="9" spans="2:18" x14ac:dyDescent="0.2">
      <c r="B9" s="96"/>
      <c r="C9" s="121">
        <f>SUM(C5:C8)</f>
        <v>53.2</v>
      </c>
      <c r="D9" s="82"/>
      <c r="F9" s="103"/>
      <c r="G9" s="121">
        <f>SUM(G5:G8)</f>
        <v>45.6</v>
      </c>
      <c r="J9" s="103"/>
      <c r="K9" s="121">
        <f>SUM(K5:K8)</f>
        <v>49.3</v>
      </c>
      <c r="M9" s="103"/>
      <c r="N9" s="121">
        <f>SUM(N5:N8)</f>
        <v>50.4</v>
      </c>
      <c r="P9" t="s">
        <v>112</v>
      </c>
      <c r="Q9" s="170">
        <f>N9+K9+G9+C9</f>
        <v>198.5</v>
      </c>
      <c r="R9" t="s">
        <v>131</v>
      </c>
    </row>
    <row r="10" spans="2:18" x14ac:dyDescent="0.2">
      <c r="B10" s="96" t="s">
        <v>45</v>
      </c>
      <c r="C10" s="97">
        <v>11.25</v>
      </c>
      <c r="D10" s="82"/>
      <c r="F10" s="96"/>
      <c r="G10" s="114"/>
      <c r="J10" s="96" t="s">
        <v>45</v>
      </c>
      <c r="K10" s="97">
        <v>10.1</v>
      </c>
      <c r="M10" s="96" t="s">
        <v>41</v>
      </c>
      <c r="N10" s="97">
        <v>10</v>
      </c>
    </row>
    <row r="11" spans="2:18" ht="17" thickBot="1" x14ac:dyDescent="0.25">
      <c r="B11" s="96"/>
      <c r="C11" s="97"/>
      <c r="D11" s="82"/>
      <c r="F11" s="96"/>
      <c r="G11" s="114"/>
      <c r="J11" s="96"/>
      <c r="K11" s="97"/>
      <c r="M11" s="96"/>
      <c r="N11" s="97"/>
    </row>
    <row r="12" spans="2:18" x14ac:dyDescent="0.2">
      <c r="B12" s="106" t="s">
        <v>81</v>
      </c>
      <c r="C12" s="107" t="s">
        <v>6</v>
      </c>
      <c r="D12" s="91"/>
      <c r="F12" s="106" t="s">
        <v>82</v>
      </c>
      <c r="G12" s="107" t="s">
        <v>7</v>
      </c>
      <c r="J12" s="110" t="s">
        <v>82</v>
      </c>
      <c r="K12" s="111" t="s">
        <v>9</v>
      </c>
      <c r="M12" s="110" t="s">
        <v>82</v>
      </c>
      <c r="N12" s="111" t="s">
        <v>8</v>
      </c>
    </row>
    <row r="13" spans="2:18" x14ac:dyDescent="0.2">
      <c r="B13" s="96" t="s">
        <v>64</v>
      </c>
      <c r="C13" s="97">
        <v>14.5</v>
      </c>
      <c r="D13" s="82"/>
      <c r="F13" s="119" t="s">
        <v>64</v>
      </c>
      <c r="G13" s="120">
        <v>13.4</v>
      </c>
      <c r="J13" s="119" t="s">
        <v>64</v>
      </c>
      <c r="K13" s="120">
        <v>14.4</v>
      </c>
      <c r="M13" s="119" t="s">
        <v>64</v>
      </c>
      <c r="N13" s="120">
        <v>15.1</v>
      </c>
    </row>
    <row r="14" spans="2:18" x14ac:dyDescent="0.2">
      <c r="B14" s="103" t="s">
        <v>65</v>
      </c>
      <c r="C14" s="97">
        <v>13.45</v>
      </c>
      <c r="D14" s="82"/>
      <c r="F14" s="119" t="s">
        <v>63</v>
      </c>
      <c r="G14" s="120">
        <v>11.55</v>
      </c>
      <c r="J14" s="119" t="s">
        <v>65</v>
      </c>
      <c r="K14" s="120">
        <v>13.4</v>
      </c>
      <c r="M14" s="119" t="s">
        <v>63</v>
      </c>
      <c r="N14" s="120">
        <v>13.1</v>
      </c>
    </row>
    <row r="15" spans="2:18" x14ac:dyDescent="0.2">
      <c r="B15" s="96" t="s">
        <v>63</v>
      </c>
      <c r="C15" s="97">
        <v>12.5</v>
      </c>
      <c r="D15" s="82"/>
      <c r="F15" s="119" t="s">
        <v>66</v>
      </c>
      <c r="G15" s="120">
        <v>11.35</v>
      </c>
      <c r="J15" s="119" t="s">
        <v>63</v>
      </c>
      <c r="K15" s="120">
        <v>12.7</v>
      </c>
      <c r="M15" s="119" t="s">
        <v>85</v>
      </c>
      <c r="N15" s="120">
        <v>11.8</v>
      </c>
    </row>
    <row r="16" spans="2:18" x14ac:dyDescent="0.2">
      <c r="B16" s="103" t="s">
        <v>85</v>
      </c>
      <c r="C16" s="97">
        <v>12.2</v>
      </c>
      <c r="D16" s="82"/>
      <c r="F16" s="119" t="s">
        <v>65</v>
      </c>
      <c r="G16" s="120">
        <v>11.3</v>
      </c>
      <c r="J16" s="119" t="s">
        <v>85</v>
      </c>
      <c r="K16" s="120">
        <v>12.4</v>
      </c>
      <c r="M16" s="119" t="s">
        <v>66</v>
      </c>
      <c r="N16" s="120">
        <v>11.7</v>
      </c>
    </row>
    <row r="17" spans="1:18" x14ac:dyDescent="0.2">
      <c r="B17" s="103"/>
      <c r="C17" s="121">
        <f>SUM(C13:C16)</f>
        <v>52.650000000000006</v>
      </c>
      <c r="D17" s="82"/>
      <c r="F17" s="119"/>
      <c r="G17" s="120"/>
      <c r="J17" s="119"/>
      <c r="K17" s="120"/>
      <c r="M17" s="119"/>
      <c r="N17" s="120"/>
    </row>
    <row r="18" spans="1:18" ht="17" thickBot="1" x14ac:dyDescent="0.25">
      <c r="B18" s="98" t="s">
        <v>66</v>
      </c>
      <c r="C18" s="97">
        <v>11.2</v>
      </c>
      <c r="D18" s="82"/>
      <c r="F18" s="103"/>
      <c r="G18" s="114"/>
      <c r="J18" s="103"/>
      <c r="K18" s="121">
        <f>SUM(K13:K16)</f>
        <v>52.9</v>
      </c>
      <c r="M18" s="103"/>
      <c r="N18" s="121">
        <f>SUM(N13:N16)</f>
        <v>51.7</v>
      </c>
      <c r="P18" t="s">
        <v>112</v>
      </c>
      <c r="Q18" s="170">
        <f>N18+K18+G19+C17</f>
        <v>204.85</v>
      </c>
      <c r="R18" t="s">
        <v>132</v>
      </c>
    </row>
    <row r="19" spans="1:18" ht="17" thickBot="1" x14ac:dyDescent="0.25">
      <c r="B19" s="96"/>
      <c r="C19" s="97"/>
      <c r="D19" s="82"/>
      <c r="F19" s="103"/>
      <c r="G19" s="121">
        <f>SUM(G13:G16)</f>
        <v>47.600000000000009</v>
      </c>
      <c r="J19" s="105" t="s">
        <v>66</v>
      </c>
      <c r="K19" s="99">
        <v>9</v>
      </c>
      <c r="M19" s="105" t="s">
        <v>65</v>
      </c>
      <c r="N19" s="99">
        <v>10.9</v>
      </c>
    </row>
    <row r="20" spans="1:18" ht="17" thickBot="1" x14ac:dyDescent="0.25">
      <c r="B20" s="105"/>
      <c r="C20" s="99"/>
      <c r="D20" s="82"/>
      <c r="F20" s="105"/>
      <c r="G20" s="115"/>
    </row>
    <row r="21" spans="1:18" x14ac:dyDescent="0.2">
      <c r="B21" s="82"/>
      <c r="F21" s="82"/>
    </row>
    <row r="22" spans="1:18" x14ac:dyDescent="0.2">
      <c r="B22" s="84"/>
      <c r="F22" s="82"/>
    </row>
    <row r="23" spans="1:18" x14ac:dyDescent="0.2">
      <c r="B23" t="s">
        <v>102</v>
      </c>
    </row>
    <row r="25" spans="1:18" x14ac:dyDescent="0.2">
      <c r="A25" s="87"/>
      <c r="B25" s="87" t="s">
        <v>104</v>
      </c>
      <c r="C25" s="87"/>
      <c r="E25" s="87"/>
      <c r="F25" s="87" t="s">
        <v>108</v>
      </c>
      <c r="G25" s="87"/>
      <c r="I25" s="87"/>
      <c r="J25" s="87" t="s">
        <v>109</v>
      </c>
      <c r="K25" s="87"/>
      <c r="N25" t="s">
        <v>103</v>
      </c>
    </row>
    <row r="26" spans="1:18" x14ac:dyDescent="0.2">
      <c r="A26" s="127" t="s">
        <v>106</v>
      </c>
      <c r="B26" s="128" t="s">
        <v>64</v>
      </c>
      <c r="C26" s="129">
        <v>13.4</v>
      </c>
      <c r="E26" s="127" t="s">
        <v>106</v>
      </c>
      <c r="F26" s="128" t="s">
        <v>64</v>
      </c>
      <c r="G26" s="129">
        <v>14.4</v>
      </c>
      <c r="I26" s="130" t="s">
        <v>106</v>
      </c>
      <c r="J26" s="128" t="s">
        <v>64</v>
      </c>
      <c r="K26" s="129">
        <v>15.1</v>
      </c>
      <c r="M26" s="130" t="s">
        <v>106</v>
      </c>
      <c r="N26" s="128" t="s">
        <v>64</v>
      </c>
      <c r="O26" s="129">
        <v>14.5</v>
      </c>
    </row>
    <row r="27" spans="1:18" x14ac:dyDescent="0.2">
      <c r="A27" s="131" t="s">
        <v>105</v>
      </c>
      <c r="B27" s="132" t="s">
        <v>41</v>
      </c>
      <c r="C27" s="133">
        <v>11.8</v>
      </c>
      <c r="E27" s="131" t="s">
        <v>105</v>
      </c>
      <c r="F27" s="132" t="s">
        <v>42</v>
      </c>
      <c r="G27" s="133">
        <v>13.8</v>
      </c>
      <c r="I27" s="134" t="s">
        <v>105</v>
      </c>
      <c r="J27" s="132" t="s">
        <v>42</v>
      </c>
      <c r="K27" s="133">
        <v>13.4</v>
      </c>
      <c r="M27" s="134" t="s">
        <v>105</v>
      </c>
      <c r="N27" s="132" t="s">
        <v>43</v>
      </c>
      <c r="O27" s="133">
        <v>13.9</v>
      </c>
    </row>
    <row r="28" spans="1:18" x14ac:dyDescent="0.2">
      <c r="A28" s="135" t="s">
        <v>105</v>
      </c>
      <c r="B28" s="136" t="s">
        <v>42</v>
      </c>
      <c r="C28" s="137">
        <v>11.6</v>
      </c>
      <c r="E28" s="135" t="s">
        <v>106</v>
      </c>
      <c r="F28" s="136" t="s">
        <v>65</v>
      </c>
      <c r="G28" s="137">
        <v>13.4</v>
      </c>
      <c r="I28" s="138" t="s">
        <v>106</v>
      </c>
      <c r="J28" s="136" t="s">
        <v>63</v>
      </c>
      <c r="K28" s="137">
        <v>13.1</v>
      </c>
      <c r="M28" s="138" t="s">
        <v>106</v>
      </c>
      <c r="N28" s="136" t="s">
        <v>65</v>
      </c>
      <c r="O28" s="137">
        <v>13.45</v>
      </c>
    </row>
    <row r="29" spans="1:18" x14ac:dyDescent="0.2">
      <c r="A29" t="s">
        <v>106</v>
      </c>
      <c r="B29" s="119" t="s">
        <v>63</v>
      </c>
      <c r="C29" s="120">
        <v>11.6</v>
      </c>
      <c r="E29" t="s">
        <v>105</v>
      </c>
      <c r="F29" s="119" t="s">
        <v>43</v>
      </c>
      <c r="G29" s="120">
        <v>13</v>
      </c>
      <c r="I29" s="124" t="s">
        <v>105</v>
      </c>
      <c r="J29" s="119" t="s">
        <v>45</v>
      </c>
      <c r="K29" s="120">
        <v>12.9</v>
      </c>
      <c r="M29" t="s">
        <v>105</v>
      </c>
      <c r="N29" s="119" t="s">
        <v>41</v>
      </c>
      <c r="O29" s="120">
        <v>13.3</v>
      </c>
    </row>
    <row r="30" spans="1:18" x14ac:dyDescent="0.2">
      <c r="A30" t="s">
        <v>105</v>
      </c>
      <c r="B30" s="119" t="s">
        <v>43</v>
      </c>
      <c r="C30" s="120">
        <v>11.4</v>
      </c>
      <c r="E30" t="s">
        <v>106</v>
      </c>
      <c r="F30" s="119" t="s">
        <v>63</v>
      </c>
      <c r="G30" s="120">
        <v>12.7</v>
      </c>
      <c r="I30" s="124" t="s">
        <v>105</v>
      </c>
      <c r="J30" s="119" t="s">
        <v>44</v>
      </c>
      <c r="K30" s="120">
        <v>12.2</v>
      </c>
      <c r="M30" t="s">
        <v>105</v>
      </c>
      <c r="N30" s="119" t="s">
        <v>42</v>
      </c>
      <c r="O30" s="120">
        <v>13.2</v>
      </c>
    </row>
    <row r="31" spans="1:18" x14ac:dyDescent="0.2">
      <c r="A31" t="s">
        <v>106</v>
      </c>
      <c r="B31" s="119" t="s">
        <v>66</v>
      </c>
      <c r="C31" s="120">
        <v>11.35</v>
      </c>
      <c r="E31" t="s">
        <v>106</v>
      </c>
      <c r="F31" s="119" t="s">
        <v>85</v>
      </c>
      <c r="G31" s="120">
        <v>12.4</v>
      </c>
      <c r="I31" s="124" t="s">
        <v>105</v>
      </c>
      <c r="J31" s="119" t="s">
        <v>43</v>
      </c>
      <c r="K31" s="120">
        <v>11.9</v>
      </c>
      <c r="M31" t="s">
        <v>105</v>
      </c>
      <c r="N31" s="119" t="s">
        <v>44</v>
      </c>
      <c r="O31" s="120">
        <v>12.8</v>
      </c>
    </row>
    <row r="32" spans="1:18" x14ac:dyDescent="0.2">
      <c r="A32" t="s">
        <v>106</v>
      </c>
      <c r="B32" s="119" t="s">
        <v>65</v>
      </c>
      <c r="C32" s="120">
        <v>11.3</v>
      </c>
      <c r="E32" t="s">
        <v>105</v>
      </c>
      <c r="F32" s="119" t="s">
        <v>41</v>
      </c>
      <c r="G32" s="120">
        <v>11.7</v>
      </c>
      <c r="I32" s="124" t="s">
        <v>106</v>
      </c>
      <c r="J32" s="119" t="s">
        <v>85</v>
      </c>
      <c r="K32" s="120">
        <v>11.8</v>
      </c>
      <c r="M32" t="s">
        <v>106</v>
      </c>
      <c r="N32" s="96" t="s">
        <v>63</v>
      </c>
      <c r="O32" s="97">
        <v>12.5</v>
      </c>
    </row>
    <row r="33" spans="1:15" x14ac:dyDescent="0.2">
      <c r="A33" t="s">
        <v>105</v>
      </c>
      <c r="B33" s="119" t="s">
        <v>44</v>
      </c>
      <c r="C33" s="120">
        <v>10.85</v>
      </c>
      <c r="E33" t="s">
        <v>105</v>
      </c>
      <c r="F33" s="119" t="s">
        <v>44</v>
      </c>
      <c r="G33" s="120">
        <v>10.8</v>
      </c>
      <c r="I33" s="124" t="s">
        <v>106</v>
      </c>
      <c r="J33" s="119" t="s">
        <v>66</v>
      </c>
      <c r="K33" s="120">
        <v>11.7</v>
      </c>
      <c r="M33" t="s">
        <v>106</v>
      </c>
      <c r="N33" s="103" t="s">
        <v>85</v>
      </c>
      <c r="O33" s="97">
        <v>12.2</v>
      </c>
    </row>
    <row r="34" spans="1:15" x14ac:dyDescent="0.2">
      <c r="E34" t="s">
        <v>105</v>
      </c>
      <c r="F34" s="96" t="s">
        <v>45</v>
      </c>
      <c r="G34" s="97">
        <v>10.1</v>
      </c>
      <c r="I34" s="124" t="s">
        <v>106</v>
      </c>
      <c r="J34" s="103" t="s">
        <v>65</v>
      </c>
      <c r="K34" s="97">
        <v>10.9</v>
      </c>
      <c r="M34" t="s">
        <v>105</v>
      </c>
      <c r="N34" s="96" t="s">
        <v>45</v>
      </c>
      <c r="O34" s="97">
        <v>11.25</v>
      </c>
    </row>
    <row r="35" spans="1:15" ht="17" thickBot="1" x14ac:dyDescent="0.25">
      <c r="E35" t="s">
        <v>106</v>
      </c>
      <c r="F35" s="105" t="s">
        <v>66</v>
      </c>
      <c r="G35" s="99">
        <v>9</v>
      </c>
      <c r="I35" s="124" t="s">
        <v>105</v>
      </c>
      <c r="J35" s="98" t="s">
        <v>41</v>
      </c>
      <c r="K35" s="99">
        <v>10</v>
      </c>
      <c r="M35" t="s">
        <v>106</v>
      </c>
      <c r="N35" s="98" t="s">
        <v>66</v>
      </c>
      <c r="O35" s="97">
        <v>11.2</v>
      </c>
    </row>
    <row r="38" spans="1:15" x14ac:dyDescent="0.2">
      <c r="J38" s="191" t="s">
        <v>136</v>
      </c>
    </row>
    <row r="39" spans="1:15" x14ac:dyDescent="0.2">
      <c r="J39" s="88"/>
      <c r="K39" s="88" t="s">
        <v>114</v>
      </c>
      <c r="L39" s="88" t="s">
        <v>115</v>
      </c>
      <c r="M39" s="88" t="s">
        <v>134</v>
      </c>
      <c r="N39" s="88" t="s">
        <v>135</v>
      </c>
      <c r="O39" s="88" t="s">
        <v>129</v>
      </c>
    </row>
    <row r="40" spans="1:15" x14ac:dyDescent="0.2">
      <c r="J40" s="179" t="s">
        <v>64</v>
      </c>
      <c r="K40" s="86">
        <v>14.5</v>
      </c>
      <c r="L40" s="176">
        <v>13.4</v>
      </c>
      <c r="M40" s="176">
        <v>14.4</v>
      </c>
      <c r="N40" s="180">
        <v>15.1</v>
      </c>
      <c r="O40" s="86">
        <f>SUM(K40:N40)</f>
        <v>57.4</v>
      </c>
    </row>
    <row r="41" spans="1:15" x14ac:dyDescent="0.2">
      <c r="J41" s="187" t="s">
        <v>42</v>
      </c>
      <c r="K41" s="188">
        <v>13.2</v>
      </c>
      <c r="L41" s="189">
        <v>11.6</v>
      </c>
      <c r="M41" s="189">
        <v>13.8</v>
      </c>
      <c r="N41" s="188">
        <v>13.4</v>
      </c>
      <c r="O41" s="188">
        <f t="shared" ref="O41:O49" si="0">SUM(K41:N41)</f>
        <v>51.999999999999993</v>
      </c>
    </row>
    <row r="42" spans="1:15" x14ac:dyDescent="0.2">
      <c r="J42" s="185" t="s">
        <v>43</v>
      </c>
      <c r="K42" s="186">
        <v>13.9</v>
      </c>
      <c r="L42" s="108">
        <v>11.4</v>
      </c>
      <c r="M42" s="186">
        <v>13</v>
      </c>
      <c r="N42" s="186">
        <v>11.9</v>
      </c>
      <c r="O42" s="186">
        <f t="shared" si="0"/>
        <v>50.199999999999996</v>
      </c>
    </row>
    <row r="43" spans="1:15" x14ac:dyDescent="0.2">
      <c r="J43" s="181" t="s">
        <v>63</v>
      </c>
      <c r="K43" s="88">
        <v>12.5</v>
      </c>
      <c r="L43" s="182">
        <v>11.6</v>
      </c>
      <c r="M43" s="183">
        <v>12.7</v>
      </c>
      <c r="N43" s="183">
        <v>13.1</v>
      </c>
      <c r="O43" s="88">
        <f>SUM(K43:N43)</f>
        <v>49.9</v>
      </c>
    </row>
    <row r="44" spans="1:15" x14ac:dyDescent="0.2">
      <c r="J44" s="181" t="s">
        <v>65</v>
      </c>
      <c r="K44" s="88">
        <v>13.45</v>
      </c>
      <c r="L44" s="183">
        <v>11.3</v>
      </c>
      <c r="M44" s="88">
        <v>13.4</v>
      </c>
      <c r="N44" s="183">
        <v>10.9</v>
      </c>
      <c r="O44" s="88">
        <f>SUM(K44:N44)</f>
        <v>49.05</v>
      </c>
    </row>
    <row r="45" spans="1:15" x14ac:dyDescent="0.2">
      <c r="J45" s="177" t="s">
        <v>41</v>
      </c>
      <c r="K45" s="85">
        <v>13.3</v>
      </c>
      <c r="L45" s="178">
        <v>11.8</v>
      </c>
      <c r="M45" s="85">
        <v>11.7</v>
      </c>
      <c r="N45" s="85">
        <v>10</v>
      </c>
      <c r="O45" s="171">
        <f>SUM(K45:N45)</f>
        <v>46.8</v>
      </c>
    </row>
    <row r="46" spans="1:15" x14ac:dyDescent="0.2">
      <c r="J46" s="181" t="s">
        <v>44</v>
      </c>
      <c r="K46" s="88">
        <v>12.8</v>
      </c>
      <c r="L46" s="183">
        <v>10.85</v>
      </c>
      <c r="M46" s="183">
        <v>10.8</v>
      </c>
      <c r="N46" s="88">
        <v>12.2</v>
      </c>
      <c r="O46" s="88">
        <f t="shared" si="0"/>
        <v>46.650000000000006</v>
      </c>
    </row>
    <row r="47" spans="1:15" x14ac:dyDescent="0.2">
      <c r="J47" s="181" t="s">
        <v>66</v>
      </c>
      <c r="K47" s="88">
        <v>11.2</v>
      </c>
      <c r="L47" s="183">
        <v>11.35</v>
      </c>
      <c r="M47" s="183">
        <v>9</v>
      </c>
      <c r="N47" s="183">
        <v>11.7</v>
      </c>
      <c r="O47" s="88">
        <f t="shared" si="0"/>
        <v>43.25</v>
      </c>
    </row>
    <row r="48" spans="1:15" x14ac:dyDescent="0.2">
      <c r="J48" s="181" t="s">
        <v>85</v>
      </c>
      <c r="K48" s="88">
        <v>12.2</v>
      </c>
      <c r="L48" s="88"/>
      <c r="M48" s="183">
        <v>12.4</v>
      </c>
      <c r="N48" s="183">
        <v>11.8</v>
      </c>
      <c r="O48" s="88">
        <f t="shared" si="0"/>
        <v>36.400000000000006</v>
      </c>
    </row>
    <row r="49" spans="10:15" ht="17" thickBot="1" x14ac:dyDescent="0.25">
      <c r="J49" s="184" t="s">
        <v>45</v>
      </c>
      <c r="K49" s="88">
        <v>11.25</v>
      </c>
      <c r="L49" s="88"/>
      <c r="M49" s="183">
        <v>10.1</v>
      </c>
      <c r="N49" s="88">
        <v>12.9</v>
      </c>
      <c r="O49" s="88">
        <f t="shared" si="0"/>
        <v>34.25</v>
      </c>
    </row>
  </sheetData>
  <autoFilter ref="J39:O39">
    <sortState ref="J40:O49">
      <sortCondition descending="1" ref="O39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0"/>
  <sheetViews>
    <sheetView topLeftCell="B31" zoomScale="119" zoomScaleNormal="80" zoomScalePageLayoutView="80" workbookViewId="0">
      <selection activeCell="G1" sqref="G1"/>
    </sheetView>
  </sheetViews>
  <sheetFormatPr baseColWidth="10" defaultColWidth="8.83203125" defaultRowHeight="16" x14ac:dyDescent="0.2"/>
  <cols>
    <col min="2" max="2" width="16.1640625" bestFit="1" customWidth="1"/>
  </cols>
  <sheetData>
    <row r="1" spans="1:21" x14ac:dyDescent="0.2">
      <c r="G1" t="s">
        <v>137</v>
      </c>
    </row>
    <row r="2" spans="1:21" x14ac:dyDescent="0.2">
      <c r="A2" t="s">
        <v>81</v>
      </c>
    </row>
    <row r="3" spans="1:21" ht="17" thickBot="1" x14ac:dyDescent="0.25">
      <c r="Q3" t="s">
        <v>133</v>
      </c>
    </row>
    <row r="4" spans="1:21" x14ac:dyDescent="0.2">
      <c r="B4" s="112"/>
      <c r="C4" s="107" t="s">
        <v>6</v>
      </c>
      <c r="E4" s="94"/>
      <c r="F4" s="95" t="s">
        <v>7</v>
      </c>
      <c r="H4" s="94"/>
      <c r="I4" s="116" t="s">
        <v>10</v>
      </c>
      <c r="K4" s="117"/>
      <c r="L4" s="116" t="s">
        <v>11</v>
      </c>
      <c r="N4" s="117"/>
      <c r="O4" s="116" t="s">
        <v>12</v>
      </c>
    </row>
    <row r="5" spans="1:21" x14ac:dyDescent="0.2">
      <c r="B5" s="119" t="s">
        <v>60</v>
      </c>
      <c r="C5" s="155">
        <v>12.2</v>
      </c>
      <c r="E5" s="96" t="s">
        <v>61</v>
      </c>
      <c r="F5" s="97">
        <v>12.3</v>
      </c>
      <c r="H5" s="96" t="s">
        <v>60</v>
      </c>
      <c r="I5" s="118">
        <v>5.2</v>
      </c>
      <c r="K5" s="96" t="s">
        <v>89</v>
      </c>
      <c r="L5" s="118">
        <v>11.2</v>
      </c>
      <c r="N5" s="96" t="s">
        <v>61</v>
      </c>
      <c r="O5" s="97">
        <v>9.3000000000000007</v>
      </c>
      <c r="Q5" s="87" t="s">
        <v>99</v>
      </c>
      <c r="R5" s="119" t="s">
        <v>61</v>
      </c>
      <c r="S5" s="120">
        <v>12.3</v>
      </c>
      <c r="U5" t="s">
        <v>112</v>
      </c>
    </row>
    <row r="6" spans="1:21" ht="17" thickBot="1" x14ac:dyDescent="0.25">
      <c r="B6" s="119" t="s">
        <v>61</v>
      </c>
      <c r="C6" s="120">
        <v>12.2</v>
      </c>
      <c r="E6" s="96" t="s">
        <v>60</v>
      </c>
      <c r="F6" s="118">
        <v>10.8</v>
      </c>
      <c r="H6" s="96" t="s">
        <v>89</v>
      </c>
      <c r="I6" s="125"/>
      <c r="K6" s="98" t="s">
        <v>61</v>
      </c>
      <c r="L6" s="99">
        <v>9.8000000000000007</v>
      </c>
      <c r="N6" s="103" t="s">
        <v>121</v>
      </c>
      <c r="O6" s="97">
        <v>8.6</v>
      </c>
      <c r="Q6" s="87" t="s">
        <v>126</v>
      </c>
      <c r="R6" s="119" t="s">
        <v>89</v>
      </c>
      <c r="S6" s="155">
        <v>11.2</v>
      </c>
    </row>
    <row r="7" spans="1:21" x14ac:dyDescent="0.2">
      <c r="B7" s="119" t="s">
        <v>90</v>
      </c>
      <c r="C7" s="155">
        <v>12.1</v>
      </c>
      <c r="E7" s="103" t="s">
        <v>121</v>
      </c>
      <c r="F7" s="97">
        <v>10.7</v>
      </c>
      <c r="H7" s="96" t="s">
        <v>59</v>
      </c>
      <c r="I7" s="125"/>
      <c r="K7" s="82"/>
      <c r="L7" s="93"/>
      <c r="N7" s="96" t="s">
        <v>89</v>
      </c>
      <c r="O7" s="125"/>
      <c r="Q7" s="87" t="s">
        <v>99</v>
      </c>
      <c r="R7" s="119" t="s">
        <v>60</v>
      </c>
      <c r="S7" s="155">
        <v>10.8</v>
      </c>
    </row>
    <row r="8" spans="1:21" x14ac:dyDescent="0.2">
      <c r="B8" s="119" t="s">
        <v>59</v>
      </c>
      <c r="C8" s="155">
        <v>10.8</v>
      </c>
      <c r="E8" s="96" t="s">
        <v>59</v>
      </c>
      <c r="F8" s="118">
        <v>10.6</v>
      </c>
      <c r="H8" s="96" t="s">
        <v>90</v>
      </c>
      <c r="I8" s="125"/>
      <c r="K8" s="82"/>
      <c r="L8" s="93"/>
      <c r="N8" s="96" t="s">
        <v>59</v>
      </c>
      <c r="O8" s="125"/>
      <c r="Q8" s="89" t="s">
        <v>99</v>
      </c>
      <c r="R8" s="103" t="s">
        <v>121</v>
      </c>
      <c r="S8" s="114">
        <v>10.7</v>
      </c>
    </row>
    <row r="9" spans="1:21" ht="17" thickBot="1" x14ac:dyDescent="0.25">
      <c r="B9" s="142" t="s">
        <v>89</v>
      </c>
      <c r="C9" s="168">
        <v>10.199999999999999</v>
      </c>
      <c r="E9" s="98" t="s">
        <v>89</v>
      </c>
      <c r="F9" s="163"/>
      <c r="H9" s="98" t="s">
        <v>61</v>
      </c>
      <c r="I9" s="99"/>
      <c r="K9" s="82"/>
      <c r="N9" s="98" t="s">
        <v>90</v>
      </c>
      <c r="O9" s="163"/>
      <c r="Q9" s="89" t="s">
        <v>99</v>
      </c>
      <c r="R9" s="103" t="s">
        <v>59</v>
      </c>
      <c r="S9" s="118">
        <v>10.6</v>
      </c>
    </row>
    <row r="10" spans="1:21" ht="26" x14ac:dyDescent="0.3">
      <c r="B10" s="119"/>
      <c r="C10" s="155"/>
      <c r="E10" s="96"/>
      <c r="F10" s="93"/>
      <c r="H10" s="82"/>
      <c r="I10" s="82"/>
      <c r="K10" s="82"/>
      <c r="N10" s="96"/>
      <c r="O10" s="93"/>
      <c r="Q10" s="87"/>
      <c r="R10" s="119"/>
      <c r="S10" s="156"/>
      <c r="T10" s="173" t="s">
        <v>131</v>
      </c>
      <c r="U10" s="174">
        <f>S16+C11</f>
        <v>110.2</v>
      </c>
    </row>
    <row r="11" spans="1:21" x14ac:dyDescent="0.2">
      <c r="B11" s="119"/>
      <c r="C11" s="169">
        <f>SUM(C5:C9)</f>
        <v>57.5</v>
      </c>
      <c r="E11" s="96"/>
      <c r="F11" s="93"/>
      <c r="H11" s="82"/>
      <c r="I11" s="82"/>
      <c r="K11" s="82"/>
      <c r="N11" s="96"/>
      <c r="O11" s="93"/>
      <c r="Q11" s="87" t="s">
        <v>126</v>
      </c>
      <c r="R11" s="119" t="s">
        <v>61</v>
      </c>
      <c r="S11" s="120">
        <v>9.8000000000000007</v>
      </c>
    </row>
    <row r="12" spans="1:21" ht="17" thickBot="1" x14ac:dyDescent="0.25">
      <c r="B12" s="103" t="s">
        <v>120</v>
      </c>
      <c r="C12" s="118">
        <v>10.199999999999999</v>
      </c>
      <c r="E12" s="96" t="s">
        <v>90</v>
      </c>
      <c r="F12" s="93"/>
      <c r="N12" s="96" t="s">
        <v>60</v>
      </c>
      <c r="O12" s="93"/>
      <c r="Q12" t="s">
        <v>127</v>
      </c>
      <c r="R12" s="98" t="s">
        <v>61</v>
      </c>
      <c r="S12" s="99">
        <v>9.3000000000000007</v>
      </c>
    </row>
    <row r="13" spans="1:21" x14ac:dyDescent="0.2">
      <c r="B13" s="82"/>
      <c r="Q13" s="87" t="s">
        <v>127</v>
      </c>
      <c r="R13" s="119" t="s">
        <v>121</v>
      </c>
      <c r="S13" s="120">
        <v>8.6</v>
      </c>
    </row>
    <row r="14" spans="1:21" x14ac:dyDescent="0.2">
      <c r="B14" s="84"/>
      <c r="Q14" t="s">
        <v>125</v>
      </c>
      <c r="R14" s="96" t="s">
        <v>60</v>
      </c>
      <c r="S14" s="118">
        <v>5.2</v>
      </c>
    </row>
    <row r="15" spans="1:21" x14ac:dyDescent="0.2">
      <c r="B15" s="84"/>
    </row>
    <row r="16" spans="1:21" x14ac:dyDescent="0.2">
      <c r="B16" s="84"/>
      <c r="Q16" s="131"/>
      <c r="R16" s="131"/>
      <c r="S16" s="131">
        <f>SUM(S13+S11+S5+S6+S7)</f>
        <v>52.7</v>
      </c>
    </row>
    <row r="17" spans="1:19" x14ac:dyDescent="0.2">
      <c r="B17" s="84"/>
    </row>
    <row r="18" spans="1:19" x14ac:dyDescent="0.2">
      <c r="B18" s="84"/>
    </row>
    <row r="19" spans="1:19" x14ac:dyDescent="0.2">
      <c r="A19" t="s">
        <v>82</v>
      </c>
    </row>
    <row r="20" spans="1:19" ht="17" thickBot="1" x14ac:dyDescent="0.25"/>
    <row r="21" spans="1:19" x14ac:dyDescent="0.2">
      <c r="B21" s="112"/>
      <c r="C21" s="95" t="s">
        <v>6</v>
      </c>
      <c r="E21" s="94"/>
      <c r="F21" s="95" t="s">
        <v>7</v>
      </c>
      <c r="H21" s="94"/>
      <c r="I21" s="116" t="s">
        <v>10</v>
      </c>
      <c r="K21" s="117"/>
      <c r="L21" s="116" t="s">
        <v>11</v>
      </c>
      <c r="N21" s="117"/>
      <c r="O21" s="116" t="s">
        <v>12</v>
      </c>
      <c r="Q21" s="87" t="s">
        <v>99</v>
      </c>
      <c r="R21" s="148" t="s">
        <v>75</v>
      </c>
      <c r="S21" s="120">
        <v>12.6</v>
      </c>
    </row>
    <row r="22" spans="1:19" x14ac:dyDescent="0.2">
      <c r="B22" s="96"/>
      <c r="C22" s="97"/>
      <c r="E22" s="96"/>
      <c r="F22" s="97"/>
      <c r="H22" s="96"/>
      <c r="I22" s="97"/>
      <c r="K22" s="96"/>
      <c r="L22" s="97"/>
      <c r="N22" s="96"/>
      <c r="O22" s="97"/>
      <c r="Q22" s="87" t="s">
        <v>99</v>
      </c>
      <c r="R22" s="119" t="s">
        <v>80</v>
      </c>
      <c r="S22" s="120">
        <v>12.3</v>
      </c>
    </row>
    <row r="23" spans="1:19" x14ac:dyDescent="0.2">
      <c r="B23" s="148" t="s">
        <v>80</v>
      </c>
      <c r="C23" s="120">
        <v>11.4</v>
      </c>
      <c r="E23" s="102" t="s">
        <v>75</v>
      </c>
      <c r="F23" s="97">
        <v>12.6</v>
      </c>
      <c r="H23" s="139" t="s">
        <v>80</v>
      </c>
      <c r="I23" s="97">
        <v>10.6</v>
      </c>
      <c r="K23" s="102" t="s">
        <v>75</v>
      </c>
      <c r="L23" s="97">
        <v>11</v>
      </c>
      <c r="N23" s="102" t="s">
        <v>75</v>
      </c>
      <c r="O23" s="97">
        <v>10.1</v>
      </c>
      <c r="Q23" t="s">
        <v>99</v>
      </c>
      <c r="R23" s="96" t="s">
        <v>76</v>
      </c>
      <c r="S23" s="97">
        <v>12.1</v>
      </c>
    </row>
    <row r="24" spans="1:19" ht="17" thickBot="1" x14ac:dyDescent="0.25">
      <c r="B24" s="119" t="s">
        <v>76</v>
      </c>
      <c r="C24" s="120">
        <v>11.3</v>
      </c>
      <c r="E24" s="96" t="s">
        <v>76</v>
      </c>
      <c r="F24" s="97">
        <v>12.1</v>
      </c>
      <c r="H24" s="96" t="s">
        <v>77</v>
      </c>
      <c r="I24" s="97">
        <v>10</v>
      </c>
      <c r="K24" s="96" t="s">
        <v>76</v>
      </c>
      <c r="L24" s="97">
        <v>10.5</v>
      </c>
      <c r="N24" s="96" t="s">
        <v>76</v>
      </c>
      <c r="O24" s="97">
        <v>9.8000000000000007</v>
      </c>
      <c r="Q24" s="87" t="s">
        <v>126</v>
      </c>
      <c r="R24" s="142" t="s">
        <v>75</v>
      </c>
      <c r="S24" s="143">
        <v>11</v>
      </c>
    </row>
    <row r="25" spans="1:19" x14ac:dyDescent="0.2">
      <c r="B25" s="119" t="s">
        <v>75</v>
      </c>
      <c r="C25" s="120">
        <v>11.2</v>
      </c>
      <c r="E25" s="103" t="s">
        <v>78</v>
      </c>
      <c r="F25" s="97">
        <v>10.6</v>
      </c>
      <c r="H25" s="96" t="s">
        <v>75</v>
      </c>
      <c r="I25" s="97"/>
      <c r="K25" s="103" t="s">
        <v>80</v>
      </c>
      <c r="L25" s="97">
        <v>9.8000000000000007</v>
      </c>
      <c r="N25" s="103" t="s">
        <v>78</v>
      </c>
      <c r="O25" s="97">
        <v>6</v>
      </c>
      <c r="Q25" t="s">
        <v>99</v>
      </c>
      <c r="R25" s="139" t="s">
        <v>78</v>
      </c>
      <c r="S25" s="97">
        <v>10.6</v>
      </c>
    </row>
    <row r="26" spans="1:19" ht="17" thickBot="1" x14ac:dyDescent="0.25">
      <c r="B26" s="119" t="s">
        <v>77</v>
      </c>
      <c r="C26" s="120">
        <v>11.1</v>
      </c>
      <c r="E26" s="105" t="s">
        <v>80</v>
      </c>
      <c r="F26" s="99">
        <v>12.3</v>
      </c>
      <c r="H26" s="96" t="s">
        <v>76</v>
      </c>
      <c r="I26" s="97"/>
      <c r="K26" s="96" t="s">
        <v>77</v>
      </c>
      <c r="L26" s="97"/>
      <c r="N26" s="103" t="s">
        <v>79</v>
      </c>
      <c r="O26" s="97">
        <v>4.7</v>
      </c>
      <c r="Q26" s="87" t="s">
        <v>125</v>
      </c>
      <c r="R26" s="119" t="s">
        <v>80</v>
      </c>
      <c r="S26" s="120">
        <v>10.6</v>
      </c>
    </row>
    <row r="27" spans="1:19" x14ac:dyDescent="0.2">
      <c r="B27" s="119" t="s">
        <v>78</v>
      </c>
      <c r="C27" s="120">
        <v>10.7</v>
      </c>
      <c r="E27" s="103"/>
      <c r="F27" s="97"/>
      <c r="H27" s="103" t="s">
        <v>78</v>
      </c>
      <c r="I27" s="97"/>
      <c r="K27" s="103" t="s">
        <v>78</v>
      </c>
      <c r="L27" s="97"/>
      <c r="N27" s="96" t="s">
        <v>77</v>
      </c>
      <c r="O27" s="97"/>
      <c r="Q27" s="87" t="s">
        <v>126</v>
      </c>
      <c r="R27" s="148" t="s">
        <v>76</v>
      </c>
      <c r="S27" s="120">
        <v>10.5</v>
      </c>
    </row>
    <row r="28" spans="1:19" x14ac:dyDescent="0.2">
      <c r="B28" s="119"/>
      <c r="C28" s="121">
        <f>SUM(C23:C27)</f>
        <v>55.7</v>
      </c>
      <c r="E28" s="103"/>
      <c r="F28" s="97"/>
      <c r="H28" s="103"/>
      <c r="I28" s="97"/>
      <c r="K28" s="103"/>
      <c r="L28" s="97"/>
      <c r="N28" s="96"/>
      <c r="O28" s="97"/>
      <c r="Q28" t="s">
        <v>127</v>
      </c>
      <c r="R28" s="96" t="s">
        <v>75</v>
      </c>
      <c r="S28" s="97">
        <v>10.1</v>
      </c>
    </row>
    <row r="29" spans="1:19" ht="17" thickBot="1" x14ac:dyDescent="0.25">
      <c r="B29" s="105" t="s">
        <v>79</v>
      </c>
      <c r="C29" s="99">
        <v>10.3</v>
      </c>
      <c r="E29" s="105"/>
      <c r="F29" s="99"/>
      <c r="H29" s="105" t="s">
        <v>79</v>
      </c>
      <c r="I29" s="99"/>
      <c r="K29" s="105" t="s">
        <v>79</v>
      </c>
      <c r="L29" s="99"/>
      <c r="N29" s="105" t="s">
        <v>80</v>
      </c>
      <c r="O29" s="99"/>
      <c r="Q29" t="s">
        <v>125</v>
      </c>
      <c r="R29" s="96" t="s">
        <v>77</v>
      </c>
      <c r="S29" s="97">
        <v>10</v>
      </c>
    </row>
    <row r="30" spans="1:19" x14ac:dyDescent="0.2">
      <c r="Q30" t="s">
        <v>126</v>
      </c>
      <c r="R30" s="139" t="s">
        <v>80</v>
      </c>
      <c r="S30" s="97">
        <v>9.8000000000000007</v>
      </c>
    </row>
    <row r="31" spans="1:19" x14ac:dyDescent="0.2">
      <c r="B31" s="159" t="s">
        <v>123</v>
      </c>
      <c r="C31" s="159" t="s">
        <v>124</v>
      </c>
      <c r="D31" s="159" t="s">
        <v>99</v>
      </c>
      <c r="E31" s="159" t="s">
        <v>125</v>
      </c>
      <c r="F31" s="159" t="s">
        <v>126</v>
      </c>
      <c r="G31" s="159" t="s">
        <v>127</v>
      </c>
      <c r="H31" s="159" t="s">
        <v>128</v>
      </c>
      <c r="I31" s="159" t="s">
        <v>129</v>
      </c>
      <c r="Q31" t="s">
        <v>127</v>
      </c>
      <c r="R31" s="96" t="s">
        <v>76</v>
      </c>
      <c r="S31" s="97">
        <v>9.8000000000000007</v>
      </c>
    </row>
    <row r="32" spans="1:19" x14ac:dyDescent="0.2">
      <c r="B32" s="130" t="s">
        <v>75</v>
      </c>
      <c r="C32" s="130">
        <v>11.2</v>
      </c>
      <c r="D32" s="130">
        <v>12.6</v>
      </c>
      <c r="E32" s="130"/>
      <c r="F32" s="130">
        <v>11</v>
      </c>
      <c r="G32" s="130">
        <v>10.1</v>
      </c>
      <c r="H32" s="130"/>
      <c r="I32" s="127">
        <f t="shared" ref="I32:I43" si="0">SUM(C32:H32)</f>
        <v>44.9</v>
      </c>
      <c r="Q32" t="s">
        <v>127</v>
      </c>
      <c r="R32" s="103" t="s">
        <v>78</v>
      </c>
      <c r="S32" s="97">
        <v>6</v>
      </c>
    </row>
    <row r="33" spans="2:21" x14ac:dyDescent="0.2">
      <c r="B33" s="134" t="s">
        <v>80</v>
      </c>
      <c r="C33" s="134">
        <v>11.4</v>
      </c>
      <c r="D33" s="134">
        <v>12.3</v>
      </c>
      <c r="E33" s="134">
        <v>10.6</v>
      </c>
      <c r="F33" s="134">
        <v>9.8000000000000007</v>
      </c>
      <c r="G33" s="134"/>
      <c r="H33" s="134"/>
      <c r="I33" s="131">
        <f t="shared" si="0"/>
        <v>44.100000000000009</v>
      </c>
      <c r="Q33" t="s">
        <v>127</v>
      </c>
      <c r="R33" s="103" t="s">
        <v>79</v>
      </c>
      <c r="S33" s="97">
        <v>4.7</v>
      </c>
    </row>
    <row r="34" spans="2:21" x14ac:dyDescent="0.2">
      <c r="B34" s="138" t="s">
        <v>76</v>
      </c>
      <c r="C34" s="138">
        <v>11.3</v>
      </c>
      <c r="D34" s="138">
        <v>12.1</v>
      </c>
      <c r="E34" s="138"/>
      <c r="F34" s="138">
        <v>10.5</v>
      </c>
      <c r="G34" s="138">
        <v>9.8000000000000007</v>
      </c>
      <c r="H34" s="138"/>
      <c r="I34" s="135">
        <f t="shared" si="0"/>
        <v>43.7</v>
      </c>
    </row>
    <row r="35" spans="2:21" ht="26" x14ac:dyDescent="0.3">
      <c r="B35" s="124" t="s">
        <v>61</v>
      </c>
      <c r="C35" s="124">
        <v>12.2</v>
      </c>
      <c r="D35" s="124">
        <v>12.3</v>
      </c>
      <c r="E35" s="124"/>
      <c r="F35" s="124">
        <v>9.8000000000000007</v>
      </c>
      <c r="G35" s="124">
        <v>9.3000000000000007</v>
      </c>
      <c r="H35" s="124"/>
      <c r="I35" s="87">
        <f t="shared" si="0"/>
        <v>43.599999999999994</v>
      </c>
      <c r="Q35" s="131"/>
      <c r="R35" s="131"/>
      <c r="S35" s="131">
        <f>SUM(S27+S26+S24+S22+S21)</f>
        <v>57.000000000000007</v>
      </c>
      <c r="T35" s="173" t="s">
        <v>132</v>
      </c>
      <c r="U35" s="174">
        <f>S35+C28</f>
        <v>112.70000000000002</v>
      </c>
    </row>
    <row r="36" spans="2:21" x14ac:dyDescent="0.2">
      <c r="B36" s="124" t="s">
        <v>120</v>
      </c>
      <c r="C36" s="157">
        <v>10.199999999999999</v>
      </c>
      <c r="D36" s="124">
        <v>10.7</v>
      </c>
      <c r="E36" s="124"/>
      <c r="F36" s="124"/>
      <c r="G36" s="124">
        <v>8.6</v>
      </c>
      <c r="H36" s="124"/>
      <c r="I36" s="87">
        <f t="shared" si="0"/>
        <v>29.5</v>
      </c>
    </row>
    <row r="37" spans="2:21" x14ac:dyDescent="0.2">
      <c r="B37" s="124" t="s">
        <v>60</v>
      </c>
      <c r="C37" s="157">
        <v>12.2</v>
      </c>
      <c r="D37" s="157">
        <v>10.8</v>
      </c>
      <c r="E37" s="124">
        <v>5.2</v>
      </c>
      <c r="F37" s="124"/>
      <c r="G37" s="124"/>
      <c r="H37" s="124"/>
      <c r="I37" s="87">
        <f t="shared" si="0"/>
        <v>28.2</v>
      </c>
    </row>
    <row r="38" spans="2:21" x14ac:dyDescent="0.2">
      <c r="B38" s="124" t="s">
        <v>78</v>
      </c>
      <c r="C38" s="124">
        <v>10.7</v>
      </c>
      <c r="D38" s="124">
        <v>10.6</v>
      </c>
      <c r="E38" s="124"/>
      <c r="F38" s="124"/>
      <c r="G38" s="124">
        <v>6</v>
      </c>
      <c r="H38" s="124"/>
      <c r="I38" s="87">
        <f t="shared" si="0"/>
        <v>27.299999999999997</v>
      </c>
    </row>
    <row r="39" spans="2:21" x14ac:dyDescent="0.2">
      <c r="B39" s="124" t="s">
        <v>89</v>
      </c>
      <c r="C39" s="157">
        <v>10.199999999999999</v>
      </c>
      <c r="D39" s="158"/>
      <c r="E39" s="124"/>
      <c r="F39" s="124">
        <v>11.2</v>
      </c>
      <c r="G39" s="124"/>
      <c r="H39" s="124"/>
      <c r="I39" s="87">
        <f t="shared" si="0"/>
        <v>21.4</v>
      </c>
    </row>
    <row r="40" spans="2:21" x14ac:dyDescent="0.2">
      <c r="B40" s="124" t="s">
        <v>59</v>
      </c>
      <c r="C40" s="157">
        <v>10.8</v>
      </c>
      <c r="D40" s="157">
        <v>10.6</v>
      </c>
      <c r="E40" s="124"/>
      <c r="F40" s="124"/>
      <c r="G40" s="124"/>
      <c r="H40" s="124"/>
      <c r="I40" s="87">
        <f t="shared" si="0"/>
        <v>21.4</v>
      </c>
    </row>
    <row r="41" spans="2:21" x14ac:dyDescent="0.2">
      <c r="B41" s="124" t="s">
        <v>77</v>
      </c>
      <c r="C41" s="124">
        <v>11.1</v>
      </c>
      <c r="D41" s="124"/>
      <c r="E41" s="124">
        <v>10</v>
      </c>
      <c r="F41" s="124"/>
      <c r="G41" s="124"/>
      <c r="H41" s="124"/>
      <c r="I41" s="87">
        <f t="shared" si="0"/>
        <v>21.1</v>
      </c>
    </row>
    <row r="42" spans="2:21" x14ac:dyDescent="0.2">
      <c r="B42" s="124" t="s">
        <v>79</v>
      </c>
      <c r="C42" s="124">
        <v>10.3</v>
      </c>
      <c r="D42" s="124"/>
      <c r="E42" s="124"/>
      <c r="F42" s="124"/>
      <c r="G42" s="124">
        <v>4.7</v>
      </c>
      <c r="H42" s="124"/>
      <c r="I42" s="87">
        <f t="shared" si="0"/>
        <v>15</v>
      </c>
    </row>
    <row r="43" spans="2:21" x14ac:dyDescent="0.2">
      <c r="B43" s="124" t="s">
        <v>90</v>
      </c>
      <c r="C43" s="157">
        <v>12.1</v>
      </c>
      <c r="D43" s="158"/>
      <c r="E43" s="124"/>
      <c r="F43" s="124"/>
      <c r="G43" s="124"/>
      <c r="H43" s="124"/>
      <c r="I43" s="87">
        <f t="shared" si="0"/>
        <v>12.1</v>
      </c>
    </row>
    <row r="45" spans="2:21" x14ac:dyDescent="0.2">
      <c r="B45" s="124" t="s">
        <v>130</v>
      </c>
    </row>
    <row r="46" spans="2:21" x14ac:dyDescent="0.2">
      <c r="B46" s="124"/>
    </row>
    <row r="47" spans="2:21" ht="17" thickBot="1" x14ac:dyDescent="0.25"/>
    <row r="48" spans="2:21" x14ac:dyDescent="0.2">
      <c r="B48" s="112"/>
      <c r="C48" s="107" t="s">
        <v>6</v>
      </c>
      <c r="E48" s="94"/>
      <c r="F48" s="95" t="s">
        <v>7</v>
      </c>
      <c r="H48" s="94"/>
      <c r="I48" s="116" t="s">
        <v>10</v>
      </c>
      <c r="K48" s="117"/>
      <c r="L48" s="116" t="s">
        <v>11</v>
      </c>
      <c r="N48" s="117"/>
      <c r="O48" s="116" t="s">
        <v>12</v>
      </c>
    </row>
    <row r="49" spans="1:15" x14ac:dyDescent="0.2">
      <c r="A49" s="127" t="s">
        <v>105</v>
      </c>
      <c r="B49" s="128" t="s">
        <v>60</v>
      </c>
      <c r="C49" s="161">
        <v>12.2</v>
      </c>
      <c r="D49" s="127" t="s">
        <v>106</v>
      </c>
      <c r="E49" s="128" t="s">
        <v>75</v>
      </c>
      <c r="F49" s="129">
        <v>12.6</v>
      </c>
      <c r="G49" s="127" t="s">
        <v>106</v>
      </c>
      <c r="H49" s="128" t="s">
        <v>80</v>
      </c>
      <c r="I49" s="129">
        <v>10.6</v>
      </c>
      <c r="J49" s="127" t="s">
        <v>105</v>
      </c>
      <c r="K49" s="128" t="s">
        <v>89</v>
      </c>
      <c r="L49" s="161">
        <v>11.2</v>
      </c>
      <c r="M49" s="127" t="s">
        <v>106</v>
      </c>
      <c r="N49" s="128" t="s">
        <v>75</v>
      </c>
      <c r="O49" s="129">
        <v>10.1</v>
      </c>
    </row>
    <row r="50" spans="1:15" ht="17" thickBot="1" x14ac:dyDescent="0.25">
      <c r="A50" s="127" t="s">
        <v>105</v>
      </c>
      <c r="B50" s="128" t="s">
        <v>61</v>
      </c>
      <c r="C50" s="129">
        <v>12.2</v>
      </c>
      <c r="D50" s="131" t="s">
        <v>105</v>
      </c>
      <c r="E50" s="132" t="s">
        <v>61</v>
      </c>
      <c r="F50" s="133">
        <v>12.3</v>
      </c>
      <c r="G50" s="131" t="s">
        <v>106</v>
      </c>
      <c r="H50" s="132" t="s">
        <v>77</v>
      </c>
      <c r="I50" s="133">
        <v>10</v>
      </c>
      <c r="J50" s="131" t="s">
        <v>106</v>
      </c>
      <c r="K50" s="146" t="s">
        <v>75</v>
      </c>
      <c r="L50" s="147">
        <v>11</v>
      </c>
      <c r="M50" s="131" t="s">
        <v>106</v>
      </c>
      <c r="N50" s="132" t="s">
        <v>76</v>
      </c>
      <c r="O50" s="133">
        <v>9.8000000000000007</v>
      </c>
    </row>
    <row r="51" spans="1:15" x14ac:dyDescent="0.2">
      <c r="A51" s="131" t="s">
        <v>105</v>
      </c>
      <c r="B51" s="132" t="s">
        <v>90</v>
      </c>
      <c r="C51" s="190">
        <v>12.1</v>
      </c>
      <c r="D51" s="135" t="s">
        <v>106</v>
      </c>
      <c r="E51" s="136" t="s">
        <v>80</v>
      </c>
      <c r="F51" s="137">
        <v>12.3</v>
      </c>
      <c r="G51" s="135" t="s">
        <v>105</v>
      </c>
      <c r="H51" s="136" t="s">
        <v>60</v>
      </c>
      <c r="I51" s="162">
        <v>5.2</v>
      </c>
      <c r="J51" s="135" t="s">
        <v>106</v>
      </c>
      <c r="K51" s="138" t="s">
        <v>76</v>
      </c>
      <c r="L51" s="138">
        <v>10.5</v>
      </c>
      <c r="M51" s="135" t="s">
        <v>105</v>
      </c>
      <c r="N51" s="136" t="s">
        <v>61</v>
      </c>
      <c r="O51" s="137">
        <v>9.3000000000000007</v>
      </c>
    </row>
    <row r="52" spans="1:15" x14ac:dyDescent="0.2">
      <c r="A52" s="135" t="s">
        <v>106</v>
      </c>
      <c r="B52" s="136" t="s">
        <v>80</v>
      </c>
      <c r="C52" s="137">
        <v>11.4</v>
      </c>
      <c r="D52" t="s">
        <v>106</v>
      </c>
      <c r="E52" s="96" t="s">
        <v>76</v>
      </c>
      <c r="F52" s="97">
        <v>12.1</v>
      </c>
      <c r="G52" t="s">
        <v>105</v>
      </c>
      <c r="H52" s="96" t="s">
        <v>89</v>
      </c>
      <c r="I52" s="125"/>
      <c r="J52" t="s">
        <v>105</v>
      </c>
      <c r="K52" s="82" t="s">
        <v>61</v>
      </c>
      <c r="L52" s="82">
        <v>9.8000000000000007</v>
      </c>
      <c r="M52" t="s">
        <v>105</v>
      </c>
      <c r="N52" s="103" t="s">
        <v>121</v>
      </c>
      <c r="O52" s="97">
        <v>8.6</v>
      </c>
    </row>
    <row r="53" spans="1:15" ht="17" thickBot="1" x14ac:dyDescent="0.25">
      <c r="A53" t="s">
        <v>106</v>
      </c>
      <c r="B53" s="98" t="s">
        <v>76</v>
      </c>
      <c r="C53" s="99">
        <v>11.3</v>
      </c>
      <c r="D53" t="s">
        <v>105</v>
      </c>
      <c r="E53" s="98" t="s">
        <v>60</v>
      </c>
      <c r="F53" s="160">
        <v>10.8</v>
      </c>
      <c r="G53" t="s">
        <v>105</v>
      </c>
      <c r="H53" s="98" t="s">
        <v>59</v>
      </c>
      <c r="I53" s="163"/>
      <c r="J53" t="s">
        <v>106</v>
      </c>
      <c r="K53" s="84" t="s">
        <v>80</v>
      </c>
      <c r="L53" s="82">
        <v>9.8000000000000007</v>
      </c>
      <c r="M53" t="s">
        <v>106</v>
      </c>
      <c r="N53" s="105" t="s">
        <v>78</v>
      </c>
      <c r="O53" s="99">
        <v>6</v>
      </c>
    </row>
    <row r="54" spans="1:15" x14ac:dyDescent="0.2">
      <c r="A54" t="s">
        <v>106</v>
      </c>
      <c r="B54" s="96" t="s">
        <v>75</v>
      </c>
      <c r="C54" s="97">
        <v>11.2</v>
      </c>
      <c r="D54" t="s">
        <v>105</v>
      </c>
      <c r="E54" s="103" t="s">
        <v>121</v>
      </c>
      <c r="F54">
        <v>10.7</v>
      </c>
      <c r="G54" t="s">
        <v>105</v>
      </c>
      <c r="H54" s="82" t="s">
        <v>90</v>
      </c>
      <c r="I54" s="93"/>
      <c r="J54" t="s">
        <v>105</v>
      </c>
      <c r="K54" s="82"/>
      <c r="L54" s="93"/>
      <c r="M54" t="s">
        <v>106</v>
      </c>
      <c r="N54" s="103" t="s">
        <v>79</v>
      </c>
      <c r="O54" s="82">
        <v>4.7</v>
      </c>
    </row>
    <row r="55" spans="1:15" x14ac:dyDescent="0.2">
      <c r="A55" t="s">
        <v>106</v>
      </c>
      <c r="B55" s="102" t="s">
        <v>77</v>
      </c>
      <c r="C55" s="97">
        <v>11.1</v>
      </c>
      <c r="D55" t="s">
        <v>105</v>
      </c>
      <c r="E55" s="102" t="s">
        <v>59</v>
      </c>
      <c r="F55" s="118">
        <v>10.6</v>
      </c>
      <c r="G55" t="s">
        <v>105</v>
      </c>
      <c r="H55" s="102" t="s">
        <v>61</v>
      </c>
      <c r="I55" s="97"/>
      <c r="J55" t="s">
        <v>105</v>
      </c>
      <c r="K55" s="102"/>
      <c r="L55" s="125"/>
      <c r="M55" t="s">
        <v>105</v>
      </c>
      <c r="N55" s="102" t="s">
        <v>89</v>
      </c>
      <c r="O55" s="125"/>
    </row>
    <row r="56" spans="1:15" x14ac:dyDescent="0.2">
      <c r="A56" t="s">
        <v>105</v>
      </c>
      <c r="B56" s="96" t="s">
        <v>59</v>
      </c>
      <c r="C56" s="118">
        <v>10.8</v>
      </c>
      <c r="D56" t="s">
        <v>106</v>
      </c>
      <c r="E56" s="103" t="s">
        <v>78</v>
      </c>
      <c r="F56" s="97">
        <v>10.6</v>
      </c>
      <c r="G56" t="s">
        <v>105</v>
      </c>
      <c r="H56" s="96"/>
      <c r="I56" s="97"/>
      <c r="J56" t="s">
        <v>105</v>
      </c>
      <c r="K56" s="96"/>
      <c r="L56" s="97"/>
      <c r="M56" t="s">
        <v>105</v>
      </c>
      <c r="N56" s="96" t="s">
        <v>59</v>
      </c>
      <c r="O56" s="125"/>
    </row>
    <row r="57" spans="1:15" x14ac:dyDescent="0.2">
      <c r="A57" t="s">
        <v>106</v>
      </c>
      <c r="B57" s="103" t="s">
        <v>78</v>
      </c>
      <c r="C57" s="97">
        <v>10.7</v>
      </c>
      <c r="D57" t="s">
        <v>105</v>
      </c>
      <c r="E57" s="96" t="s">
        <v>89</v>
      </c>
      <c r="F57" s="125"/>
      <c r="G57" t="s">
        <v>106</v>
      </c>
      <c r="H57" s="96" t="s">
        <v>75</v>
      </c>
      <c r="I57" s="97"/>
      <c r="J57" t="s">
        <v>105</v>
      </c>
      <c r="K57" s="96"/>
      <c r="L57" s="97"/>
      <c r="M57" t="s">
        <v>105</v>
      </c>
      <c r="N57" s="96" t="s">
        <v>90</v>
      </c>
      <c r="O57" s="125"/>
    </row>
    <row r="58" spans="1:15" ht="17" thickBot="1" x14ac:dyDescent="0.25">
      <c r="A58" t="s">
        <v>106</v>
      </c>
      <c r="B58" s="103" t="s">
        <v>79</v>
      </c>
      <c r="C58" s="97">
        <v>10.3</v>
      </c>
      <c r="D58" t="s">
        <v>105</v>
      </c>
      <c r="E58" s="98" t="s">
        <v>90</v>
      </c>
      <c r="F58" s="163"/>
      <c r="G58" t="s">
        <v>106</v>
      </c>
      <c r="H58" s="96" t="s">
        <v>76</v>
      </c>
      <c r="I58" s="97"/>
      <c r="J58" t="s">
        <v>106</v>
      </c>
      <c r="K58" s="96" t="s">
        <v>77</v>
      </c>
      <c r="L58" s="97"/>
      <c r="M58" t="s">
        <v>105</v>
      </c>
      <c r="N58" s="96" t="s">
        <v>60</v>
      </c>
      <c r="O58" s="125"/>
    </row>
    <row r="59" spans="1:15" x14ac:dyDescent="0.2">
      <c r="A59" t="s">
        <v>105</v>
      </c>
      <c r="B59" s="96" t="s">
        <v>89</v>
      </c>
      <c r="C59" s="118">
        <v>10.199999999999999</v>
      </c>
      <c r="D59" t="s">
        <v>106</v>
      </c>
      <c r="E59" s="103"/>
      <c r="F59" s="97"/>
      <c r="G59" t="s">
        <v>106</v>
      </c>
      <c r="H59" s="103" t="s">
        <v>78</v>
      </c>
      <c r="I59" s="97"/>
      <c r="J59" t="s">
        <v>106</v>
      </c>
      <c r="K59" s="103" t="s">
        <v>78</v>
      </c>
      <c r="L59" s="97"/>
      <c r="M59" t="s">
        <v>106</v>
      </c>
      <c r="N59" s="96" t="s">
        <v>77</v>
      </c>
      <c r="O59" s="97"/>
    </row>
    <row r="60" spans="1:15" ht="17" thickBot="1" x14ac:dyDescent="0.25">
      <c r="A60" t="s">
        <v>105</v>
      </c>
      <c r="B60" s="105" t="s">
        <v>120</v>
      </c>
      <c r="C60" s="160">
        <v>10.199999999999999</v>
      </c>
      <c r="D60" t="s">
        <v>106</v>
      </c>
      <c r="E60" s="105"/>
      <c r="F60" s="99"/>
      <c r="G60" t="s">
        <v>106</v>
      </c>
      <c r="H60" s="105" t="s">
        <v>79</v>
      </c>
      <c r="I60" s="99"/>
      <c r="J60" t="s">
        <v>106</v>
      </c>
      <c r="K60" s="105" t="s">
        <v>79</v>
      </c>
      <c r="L60" s="99"/>
      <c r="M60" t="s">
        <v>106</v>
      </c>
      <c r="N60" s="105" t="s">
        <v>80</v>
      </c>
      <c r="O60" s="99"/>
    </row>
  </sheetData>
  <autoFilter ref="Q20:S20">
    <sortState ref="Q21:S33">
      <sortCondition descending="1" ref="S20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46"/>
  <sheetViews>
    <sheetView tabSelected="1" zoomScale="108" zoomScaleNormal="60" zoomScalePageLayoutView="60" workbookViewId="0">
      <selection activeCell="P16" sqref="P16"/>
    </sheetView>
  </sheetViews>
  <sheetFormatPr baseColWidth="10" defaultColWidth="8.83203125" defaultRowHeight="16" x14ac:dyDescent="0.2"/>
  <cols>
    <col min="2" max="2" width="17.33203125" bestFit="1" customWidth="1"/>
    <col min="5" max="5" width="17.33203125" bestFit="1" customWidth="1"/>
    <col min="8" max="8" width="17.33203125" bestFit="1" customWidth="1"/>
    <col min="11" max="11" width="12.1640625" bestFit="1" customWidth="1"/>
    <col min="20" max="20" width="17.33203125" bestFit="1" customWidth="1"/>
  </cols>
  <sheetData>
    <row r="2" spans="2:22" ht="17" thickBot="1" x14ac:dyDescent="0.25"/>
    <row r="3" spans="2:22" x14ac:dyDescent="0.2">
      <c r="B3" s="107" t="s">
        <v>81</v>
      </c>
      <c r="C3" s="107" t="s">
        <v>6</v>
      </c>
      <c r="E3" s="107" t="s">
        <v>81</v>
      </c>
      <c r="F3" s="95" t="s">
        <v>7</v>
      </c>
      <c r="H3" s="107" t="s">
        <v>81</v>
      </c>
      <c r="I3" s="101" t="s">
        <v>9</v>
      </c>
      <c r="K3" s="126" t="s">
        <v>82</v>
      </c>
      <c r="L3" s="101" t="s">
        <v>91</v>
      </c>
      <c r="N3" s="112" t="s">
        <v>97</v>
      </c>
      <c r="O3" s="122"/>
      <c r="P3" s="113"/>
      <c r="S3" s="112" t="s">
        <v>100</v>
      </c>
      <c r="T3" s="122"/>
      <c r="U3" s="113"/>
    </row>
    <row r="4" spans="2:22" ht="17" thickBot="1" x14ac:dyDescent="0.25">
      <c r="B4" s="96" t="s">
        <v>47</v>
      </c>
      <c r="C4" s="97">
        <v>12.45</v>
      </c>
      <c r="E4" s="96" t="s">
        <v>46</v>
      </c>
      <c r="F4" s="97">
        <v>11</v>
      </c>
      <c r="H4" s="102" t="s">
        <v>92</v>
      </c>
      <c r="I4" s="97">
        <v>11.3</v>
      </c>
      <c r="K4" s="98" t="s">
        <v>94</v>
      </c>
      <c r="L4" s="99">
        <v>6.5</v>
      </c>
      <c r="N4" s="119" t="s">
        <v>98</v>
      </c>
      <c r="O4" s="124" t="s">
        <v>93</v>
      </c>
      <c r="P4" s="120">
        <v>12.4</v>
      </c>
      <c r="S4" s="119" t="s">
        <v>101</v>
      </c>
      <c r="T4" s="124" t="s">
        <v>51</v>
      </c>
      <c r="U4" s="120">
        <v>13.8</v>
      </c>
    </row>
    <row r="5" spans="2:22" x14ac:dyDescent="0.2">
      <c r="B5" s="96" t="s">
        <v>48</v>
      </c>
      <c r="C5" s="97">
        <v>12.2</v>
      </c>
      <c r="E5" s="96" t="s">
        <v>47</v>
      </c>
      <c r="F5" s="97">
        <v>10.85</v>
      </c>
      <c r="H5" s="103" t="s">
        <v>83</v>
      </c>
      <c r="I5" s="97">
        <v>9.9</v>
      </c>
      <c r="N5" s="119" t="s">
        <v>98</v>
      </c>
      <c r="O5" s="124" t="s">
        <v>94</v>
      </c>
      <c r="P5" s="120">
        <v>12.2</v>
      </c>
      <c r="S5" s="119" t="s">
        <v>98</v>
      </c>
      <c r="T5" s="124" t="s">
        <v>67</v>
      </c>
      <c r="U5" s="120">
        <v>13.7</v>
      </c>
    </row>
    <row r="6" spans="2:22" ht="17" thickBot="1" x14ac:dyDescent="0.25">
      <c r="B6" s="96" t="s">
        <v>46</v>
      </c>
      <c r="C6" s="97">
        <v>12.15</v>
      </c>
      <c r="E6" s="98" t="s">
        <v>50</v>
      </c>
      <c r="F6" s="99">
        <v>9.4499999999999993</v>
      </c>
      <c r="H6" s="103" t="s">
        <v>93</v>
      </c>
      <c r="I6" s="97">
        <v>12.4</v>
      </c>
      <c r="N6" s="96" t="s">
        <v>98</v>
      </c>
      <c r="O6" s="82" t="s">
        <v>92</v>
      </c>
      <c r="P6" s="97">
        <v>11.3</v>
      </c>
      <c r="S6" s="119" t="s">
        <v>98</v>
      </c>
      <c r="T6" s="124" t="s">
        <v>68</v>
      </c>
      <c r="U6" s="120">
        <v>12.9</v>
      </c>
    </row>
    <row r="7" spans="2:22" x14ac:dyDescent="0.2">
      <c r="B7" s="96" t="s">
        <v>50</v>
      </c>
      <c r="C7" s="97">
        <v>10.199999999999999</v>
      </c>
      <c r="E7" s="96" t="s">
        <v>48</v>
      </c>
      <c r="F7" s="114">
        <v>11.4</v>
      </c>
      <c r="H7" s="103" t="s">
        <v>95</v>
      </c>
      <c r="I7" s="114">
        <v>9.4</v>
      </c>
      <c r="N7" s="119" t="s">
        <v>99</v>
      </c>
      <c r="O7" s="124" t="s">
        <v>46</v>
      </c>
      <c r="P7" s="120">
        <v>11</v>
      </c>
      <c r="S7" s="119" t="s">
        <v>99</v>
      </c>
      <c r="T7" s="124" t="s">
        <v>67</v>
      </c>
      <c r="U7" s="120">
        <v>11.85</v>
      </c>
    </row>
    <row r="8" spans="2:22" x14ac:dyDescent="0.2">
      <c r="B8" s="96"/>
      <c r="C8" s="121">
        <f>SUM(C4:C7)</f>
        <v>47</v>
      </c>
      <c r="E8" s="96"/>
      <c r="F8" s="114"/>
      <c r="H8" s="103"/>
      <c r="I8" s="114"/>
      <c r="N8" s="119" t="s">
        <v>99</v>
      </c>
      <c r="O8" s="124" t="s">
        <v>138</v>
      </c>
      <c r="P8" s="120">
        <v>11.4</v>
      </c>
      <c r="S8" s="119"/>
      <c r="T8" s="124"/>
      <c r="U8" s="120"/>
    </row>
    <row r="9" spans="2:22" ht="17" thickBot="1" x14ac:dyDescent="0.25">
      <c r="B9" s="98" t="s">
        <v>49</v>
      </c>
      <c r="C9" s="99">
        <v>9.9499999999999993</v>
      </c>
      <c r="E9" s="98"/>
      <c r="F9" s="99"/>
      <c r="H9" s="98" t="s">
        <v>94</v>
      </c>
      <c r="I9" s="115">
        <v>12.2</v>
      </c>
      <c r="N9" s="103" t="s">
        <v>99</v>
      </c>
      <c r="O9" s="84" t="s">
        <v>47</v>
      </c>
      <c r="P9" s="114">
        <v>10.85</v>
      </c>
      <c r="S9" s="96" t="s">
        <v>99</v>
      </c>
      <c r="T9" s="84" t="s">
        <v>51</v>
      </c>
      <c r="U9" s="97">
        <v>11.5</v>
      </c>
    </row>
    <row r="10" spans="2:22" x14ac:dyDescent="0.2">
      <c r="E10" s="84"/>
      <c r="H10" s="84"/>
      <c r="I10" s="89"/>
      <c r="N10" s="96" t="s">
        <v>98</v>
      </c>
      <c r="O10" s="84" t="s">
        <v>83</v>
      </c>
      <c r="P10" s="97">
        <v>9.9</v>
      </c>
      <c r="S10" s="96" t="s">
        <v>99</v>
      </c>
      <c r="T10" s="82" t="s">
        <v>69</v>
      </c>
      <c r="U10" s="97">
        <v>11.5</v>
      </c>
    </row>
    <row r="11" spans="2:22" ht="17" thickBot="1" x14ac:dyDescent="0.25">
      <c r="N11" s="96" t="s">
        <v>99</v>
      </c>
      <c r="O11" s="82" t="s">
        <v>50</v>
      </c>
      <c r="P11" s="97">
        <v>9.4499999999999993</v>
      </c>
      <c r="S11" s="96" t="s">
        <v>98</v>
      </c>
      <c r="T11" s="82" t="s">
        <v>69</v>
      </c>
      <c r="U11" s="114">
        <v>11.1</v>
      </c>
    </row>
    <row r="12" spans="2:22" ht="17" thickBot="1" x14ac:dyDescent="0.25">
      <c r="B12" s="107" t="s">
        <v>82</v>
      </c>
      <c r="C12" s="107" t="s">
        <v>6</v>
      </c>
      <c r="E12" s="107" t="s">
        <v>82</v>
      </c>
      <c r="F12" s="95" t="s">
        <v>7</v>
      </c>
      <c r="H12" s="107" t="s">
        <v>82</v>
      </c>
      <c r="I12" s="101" t="s">
        <v>9</v>
      </c>
      <c r="K12" s="107" t="s">
        <v>82</v>
      </c>
      <c r="L12" s="101" t="s">
        <v>91</v>
      </c>
      <c r="N12" s="98" t="s">
        <v>98</v>
      </c>
      <c r="O12" s="123" t="s">
        <v>95</v>
      </c>
      <c r="P12" s="115">
        <v>9.4</v>
      </c>
      <c r="S12" s="96" t="s">
        <v>98</v>
      </c>
      <c r="T12" s="84" t="s">
        <v>84</v>
      </c>
      <c r="U12" s="114">
        <v>10.3</v>
      </c>
    </row>
    <row r="13" spans="2:22" ht="17" thickBot="1" x14ac:dyDescent="0.25">
      <c r="B13" s="102" t="s">
        <v>67</v>
      </c>
      <c r="C13" s="97">
        <v>13.2</v>
      </c>
      <c r="E13" s="102" t="s">
        <v>67</v>
      </c>
      <c r="F13" s="97">
        <v>11.85</v>
      </c>
      <c r="H13" s="102" t="s">
        <v>67</v>
      </c>
      <c r="I13" s="97">
        <v>13.7</v>
      </c>
      <c r="K13" s="105" t="s">
        <v>51</v>
      </c>
      <c r="L13" s="99">
        <v>13.8</v>
      </c>
      <c r="N13" s="103" t="s">
        <v>101</v>
      </c>
      <c r="O13" s="98" t="s">
        <v>94</v>
      </c>
      <c r="P13" s="99">
        <v>6.5</v>
      </c>
      <c r="S13" s="98" t="s">
        <v>99</v>
      </c>
      <c r="T13" s="123" t="s">
        <v>84</v>
      </c>
      <c r="U13" s="99">
        <v>9.5500000000000007</v>
      </c>
    </row>
    <row r="14" spans="2:22" x14ac:dyDescent="0.2">
      <c r="B14" s="96" t="s">
        <v>69</v>
      </c>
      <c r="C14" s="97">
        <v>12.1</v>
      </c>
      <c r="E14" s="103" t="s">
        <v>51</v>
      </c>
      <c r="F14" s="97">
        <v>11.5</v>
      </c>
      <c r="H14" s="103" t="s">
        <v>68</v>
      </c>
      <c r="I14" s="97">
        <v>12.9</v>
      </c>
      <c r="K14" s="84"/>
    </row>
    <row r="15" spans="2:22" x14ac:dyDescent="0.2">
      <c r="B15" s="103" t="s">
        <v>51</v>
      </c>
      <c r="C15" s="97">
        <v>11.4</v>
      </c>
      <c r="E15" s="104" t="s">
        <v>69</v>
      </c>
      <c r="F15" s="97">
        <v>11.5</v>
      </c>
      <c r="H15" s="104" t="s">
        <v>69</v>
      </c>
      <c r="I15" s="114">
        <v>11.1</v>
      </c>
      <c r="P15">
        <f>SUM(P4+P5+P7+P8)</f>
        <v>47</v>
      </c>
      <c r="U15">
        <f>SUM(U4:U7)</f>
        <v>52.25</v>
      </c>
    </row>
    <row r="16" spans="2:22" ht="27" thickBot="1" x14ac:dyDescent="0.35">
      <c r="B16" s="172" t="s">
        <v>84</v>
      </c>
      <c r="C16" s="97">
        <v>10.95</v>
      </c>
      <c r="E16" s="105" t="s">
        <v>84</v>
      </c>
      <c r="F16" s="99">
        <v>9.5500000000000007</v>
      </c>
      <c r="H16" s="105" t="s">
        <v>84</v>
      </c>
      <c r="I16" s="115">
        <v>10.3</v>
      </c>
      <c r="O16" s="173" t="s">
        <v>112</v>
      </c>
      <c r="P16" s="174">
        <f>P15+C8</f>
        <v>94</v>
      </c>
      <c r="Q16" s="173" t="s">
        <v>131</v>
      </c>
      <c r="T16" s="173" t="s">
        <v>112</v>
      </c>
      <c r="U16" s="174">
        <f>U15+C17</f>
        <v>99.899999999999991</v>
      </c>
      <c r="V16" s="173" t="s">
        <v>132</v>
      </c>
    </row>
    <row r="17" spans="1:16" x14ac:dyDescent="0.2">
      <c r="B17" s="103"/>
      <c r="C17" s="121">
        <f>SUM(C13:C16)</f>
        <v>47.649999999999991</v>
      </c>
      <c r="E17" s="84"/>
      <c r="F17" s="82"/>
      <c r="H17" s="84"/>
      <c r="I17" s="84"/>
      <c r="P17" s="170"/>
    </row>
    <row r="18" spans="1:16" ht="17" thickBot="1" x14ac:dyDescent="0.25">
      <c r="B18" s="105" t="s">
        <v>68</v>
      </c>
      <c r="C18" s="99">
        <v>9.5</v>
      </c>
      <c r="E18" s="83"/>
      <c r="H18" s="84"/>
      <c r="I18" s="89"/>
    </row>
    <row r="19" spans="1:16" ht="17" thickBot="1" x14ac:dyDescent="0.25">
      <c r="B19" s="105"/>
      <c r="C19" s="99"/>
      <c r="E19" s="84"/>
      <c r="H19" s="84"/>
      <c r="I19" s="89"/>
    </row>
    <row r="22" spans="1:16" x14ac:dyDescent="0.2">
      <c r="A22" s="87"/>
      <c r="B22" s="87" t="s">
        <v>103</v>
      </c>
      <c r="C22" s="87"/>
      <c r="E22" s="124"/>
      <c r="F22" s="124" t="s">
        <v>104</v>
      </c>
      <c r="G22" s="124"/>
      <c r="I22" s="124"/>
      <c r="J22" s="124" t="s">
        <v>108</v>
      </c>
      <c r="K22" s="124"/>
      <c r="L22" s="82"/>
      <c r="M22" s="124"/>
      <c r="N22" s="124" t="s">
        <v>109</v>
      </c>
      <c r="O22" s="87"/>
    </row>
    <row r="23" spans="1:16" ht="17" thickBot="1" x14ac:dyDescent="0.25">
      <c r="A23" s="127" t="s">
        <v>106</v>
      </c>
      <c r="B23" s="128" t="s">
        <v>67</v>
      </c>
      <c r="C23" s="129">
        <v>13.2</v>
      </c>
      <c r="D23" s="127"/>
      <c r="E23" s="130" t="s">
        <v>106</v>
      </c>
      <c r="F23" s="130" t="s">
        <v>67</v>
      </c>
      <c r="G23" s="130">
        <v>11.85</v>
      </c>
      <c r="H23" s="127"/>
      <c r="I23" s="130" t="s">
        <v>106</v>
      </c>
      <c r="J23" s="130" t="s">
        <v>67</v>
      </c>
      <c r="K23" s="130">
        <v>13.7</v>
      </c>
      <c r="L23" s="130"/>
      <c r="M23" s="130" t="s">
        <v>106</v>
      </c>
      <c r="N23" s="140" t="s">
        <v>51</v>
      </c>
      <c r="O23" s="141">
        <v>13.8</v>
      </c>
    </row>
    <row r="24" spans="1:16" ht="17" thickBot="1" x14ac:dyDescent="0.25">
      <c r="A24" s="131" t="s">
        <v>105</v>
      </c>
      <c r="B24" s="132" t="s">
        <v>47</v>
      </c>
      <c r="C24" s="133">
        <v>12.45</v>
      </c>
      <c r="D24" s="131"/>
      <c r="E24" s="134" t="s">
        <v>106</v>
      </c>
      <c r="F24" s="134" t="s">
        <v>51</v>
      </c>
      <c r="G24" s="134">
        <v>11.5</v>
      </c>
      <c r="H24" s="131"/>
      <c r="I24" s="134" t="s">
        <v>106</v>
      </c>
      <c r="J24" s="134" t="s">
        <v>68</v>
      </c>
      <c r="K24" s="134">
        <v>12.9</v>
      </c>
      <c r="L24" s="134"/>
      <c r="M24" s="134" t="s">
        <v>105</v>
      </c>
      <c r="N24" s="146" t="s">
        <v>94</v>
      </c>
      <c r="O24" s="147">
        <v>6.5</v>
      </c>
    </row>
    <row r="25" spans="1:16" x14ac:dyDescent="0.2">
      <c r="A25" s="135" t="s">
        <v>105</v>
      </c>
      <c r="B25" s="136" t="s">
        <v>48</v>
      </c>
      <c r="C25" s="137">
        <v>12.2</v>
      </c>
      <c r="D25" s="135"/>
      <c r="E25" s="138" t="s">
        <v>106</v>
      </c>
      <c r="F25" s="138" t="s">
        <v>69</v>
      </c>
      <c r="G25" s="138">
        <v>11.5</v>
      </c>
      <c r="H25" s="135"/>
      <c r="I25" s="138" t="s">
        <v>105</v>
      </c>
      <c r="J25" s="138" t="s">
        <v>93</v>
      </c>
      <c r="K25" s="138">
        <v>12.4</v>
      </c>
      <c r="L25" s="82"/>
      <c r="M25" s="82"/>
      <c r="N25" s="82"/>
    </row>
    <row r="26" spans="1:16" x14ac:dyDescent="0.2">
      <c r="A26" t="s">
        <v>105</v>
      </c>
      <c r="B26" s="96" t="s">
        <v>46</v>
      </c>
      <c r="C26" s="97">
        <v>12.15</v>
      </c>
      <c r="E26" s="82" t="s">
        <v>105</v>
      </c>
      <c r="F26" s="82" t="s">
        <v>48</v>
      </c>
      <c r="G26" s="82">
        <v>11.4</v>
      </c>
      <c r="I26" s="82" t="s">
        <v>105</v>
      </c>
      <c r="J26" s="82" t="s">
        <v>94</v>
      </c>
      <c r="K26" s="84">
        <v>12.2</v>
      </c>
      <c r="L26" s="82"/>
      <c r="M26" s="82"/>
      <c r="N26" s="82"/>
    </row>
    <row r="27" spans="1:16" ht="17" thickBot="1" x14ac:dyDescent="0.25">
      <c r="A27" t="s">
        <v>106</v>
      </c>
      <c r="B27" s="98" t="s">
        <v>69</v>
      </c>
      <c r="C27" s="99">
        <v>12.1</v>
      </c>
      <c r="E27" s="82" t="s">
        <v>105</v>
      </c>
      <c r="F27" s="82" t="s">
        <v>46</v>
      </c>
      <c r="G27" s="82">
        <v>11</v>
      </c>
      <c r="I27" s="82" t="s">
        <v>105</v>
      </c>
      <c r="J27" s="82" t="s">
        <v>92</v>
      </c>
      <c r="K27" s="82">
        <v>11.3</v>
      </c>
      <c r="L27" s="82"/>
      <c r="M27" s="82"/>
      <c r="N27" s="82"/>
    </row>
    <row r="28" spans="1:16" x14ac:dyDescent="0.2">
      <c r="A28" t="s">
        <v>106</v>
      </c>
      <c r="B28" s="139" t="s">
        <v>51</v>
      </c>
      <c r="C28" s="97">
        <v>11.4</v>
      </c>
      <c r="E28" s="82" t="s">
        <v>105</v>
      </c>
      <c r="F28" s="82" t="s">
        <v>47</v>
      </c>
      <c r="G28" s="82">
        <v>10.85</v>
      </c>
      <c r="I28" s="82" t="s">
        <v>106</v>
      </c>
      <c r="J28" s="82" t="s">
        <v>69</v>
      </c>
      <c r="K28" s="84">
        <v>11.1</v>
      </c>
      <c r="L28" s="82"/>
      <c r="M28" s="82"/>
      <c r="N28" s="82"/>
    </row>
    <row r="29" spans="1:16" x14ac:dyDescent="0.2">
      <c r="A29" t="s">
        <v>106</v>
      </c>
      <c r="B29" s="103" t="s">
        <v>84</v>
      </c>
      <c r="C29" s="97">
        <v>10.95</v>
      </c>
      <c r="E29" s="82" t="s">
        <v>106</v>
      </c>
      <c r="F29" s="84" t="s">
        <v>84</v>
      </c>
      <c r="G29" s="82">
        <v>9.5500000000000007</v>
      </c>
      <c r="I29" s="82" t="s">
        <v>106</v>
      </c>
      <c r="J29" s="84" t="s">
        <v>84</v>
      </c>
      <c r="K29" s="84">
        <v>10.3</v>
      </c>
      <c r="L29" s="82"/>
      <c r="M29" s="82"/>
      <c r="N29" s="82"/>
    </row>
    <row r="30" spans="1:16" x14ac:dyDescent="0.2">
      <c r="A30" t="s">
        <v>105</v>
      </c>
      <c r="B30" s="96" t="s">
        <v>50</v>
      </c>
      <c r="C30" s="97">
        <v>10.199999999999999</v>
      </c>
      <c r="E30" s="82" t="s">
        <v>105</v>
      </c>
      <c r="F30" s="82" t="s">
        <v>50</v>
      </c>
      <c r="G30" s="82">
        <v>9.4499999999999993</v>
      </c>
      <c r="I30" s="82" t="s">
        <v>105</v>
      </c>
      <c r="J30" s="84" t="s">
        <v>83</v>
      </c>
      <c r="K30" s="82">
        <v>9.9</v>
      </c>
      <c r="L30" s="82"/>
      <c r="M30" s="82"/>
      <c r="N30" s="82"/>
    </row>
    <row r="31" spans="1:16" x14ac:dyDescent="0.2">
      <c r="A31" t="s">
        <v>105</v>
      </c>
      <c r="B31" s="104" t="s">
        <v>49</v>
      </c>
      <c r="C31" s="97">
        <v>9.9499999999999993</v>
      </c>
      <c r="I31" s="82" t="s">
        <v>105</v>
      </c>
      <c r="J31" s="84" t="s">
        <v>95</v>
      </c>
      <c r="K31" s="84">
        <v>9.4</v>
      </c>
      <c r="L31" s="82"/>
      <c r="M31" s="82"/>
      <c r="N31" s="82"/>
    </row>
    <row r="32" spans="1:16" ht="17" thickBot="1" x14ac:dyDescent="0.25">
      <c r="A32" t="s">
        <v>106</v>
      </c>
      <c r="B32" s="105" t="s">
        <v>68</v>
      </c>
      <c r="C32" s="99">
        <v>9.5</v>
      </c>
    </row>
    <row r="33" spans="1:7" ht="17" thickBot="1" x14ac:dyDescent="0.25"/>
    <row r="34" spans="1:7" x14ac:dyDescent="0.2">
      <c r="A34" s="149"/>
      <c r="B34" s="150" t="s">
        <v>110</v>
      </c>
      <c r="C34" s="150"/>
      <c r="D34" s="150"/>
      <c r="E34" s="150"/>
      <c r="F34" s="150"/>
      <c r="G34" s="151"/>
    </row>
    <row r="35" spans="1:7" x14ac:dyDescent="0.2">
      <c r="A35" s="119"/>
      <c r="B35" s="124"/>
      <c r="C35" s="124" t="s">
        <v>103</v>
      </c>
      <c r="D35" s="124" t="s">
        <v>104</v>
      </c>
      <c r="E35" s="124" t="s">
        <v>108</v>
      </c>
      <c r="F35" s="124" t="s">
        <v>111</v>
      </c>
      <c r="G35" s="120" t="s">
        <v>112</v>
      </c>
    </row>
    <row r="36" spans="1:7" x14ac:dyDescent="0.2">
      <c r="A36" s="128" t="s">
        <v>106</v>
      </c>
      <c r="B36" s="130" t="s">
        <v>67</v>
      </c>
      <c r="C36" s="130">
        <v>13.2</v>
      </c>
      <c r="D36" s="130">
        <v>11.85</v>
      </c>
      <c r="E36" s="130">
        <v>13.7</v>
      </c>
      <c r="F36" s="130"/>
      <c r="G36" s="129">
        <f t="shared" ref="G36:G46" si="0">SUM(C36:F36)</f>
        <v>38.75</v>
      </c>
    </row>
    <row r="37" spans="1:7" x14ac:dyDescent="0.2">
      <c r="A37" s="132" t="s">
        <v>106</v>
      </c>
      <c r="B37" s="134" t="s">
        <v>51</v>
      </c>
      <c r="C37" s="134">
        <v>11.4</v>
      </c>
      <c r="D37" s="134">
        <v>11.5</v>
      </c>
      <c r="E37" s="134"/>
      <c r="F37" s="134">
        <v>13.8</v>
      </c>
      <c r="G37" s="133">
        <f t="shared" si="0"/>
        <v>36.700000000000003</v>
      </c>
    </row>
    <row r="38" spans="1:7" x14ac:dyDescent="0.2">
      <c r="A38" s="136" t="s">
        <v>105</v>
      </c>
      <c r="B38" s="138" t="s">
        <v>48</v>
      </c>
      <c r="C38" s="138">
        <v>12.2</v>
      </c>
      <c r="D38" s="138">
        <v>11.4</v>
      </c>
      <c r="E38" s="138">
        <v>12.4</v>
      </c>
      <c r="F38" s="138"/>
      <c r="G38" s="137">
        <f t="shared" ref="G38" si="1">SUM(C38:F38)</f>
        <v>36</v>
      </c>
    </row>
    <row r="39" spans="1:7" x14ac:dyDescent="0.2">
      <c r="A39" s="119" t="s">
        <v>106</v>
      </c>
      <c r="B39" s="124" t="s">
        <v>69</v>
      </c>
      <c r="C39" s="124">
        <v>12.1</v>
      </c>
      <c r="D39" s="124">
        <v>11.5</v>
      </c>
      <c r="E39" s="124">
        <v>11.1</v>
      </c>
      <c r="F39" s="124"/>
      <c r="G39" s="120">
        <f t="shared" si="0"/>
        <v>34.700000000000003</v>
      </c>
    </row>
    <row r="40" spans="1:7" x14ac:dyDescent="0.2">
      <c r="A40" s="119" t="s">
        <v>105</v>
      </c>
      <c r="B40" s="124" t="s">
        <v>46</v>
      </c>
      <c r="C40" s="124">
        <v>12.15</v>
      </c>
      <c r="D40" s="124">
        <v>11</v>
      </c>
      <c r="E40" s="124">
        <v>11.3</v>
      </c>
      <c r="F40" s="124"/>
      <c r="G40" s="120">
        <f t="shared" si="0"/>
        <v>34.450000000000003</v>
      </c>
    </row>
    <row r="41" spans="1:7" x14ac:dyDescent="0.2">
      <c r="A41" s="119" t="s">
        <v>105</v>
      </c>
      <c r="B41" s="124" t="s">
        <v>48</v>
      </c>
      <c r="C41" s="124">
        <v>12.2</v>
      </c>
      <c r="D41" s="124">
        <v>11.4</v>
      </c>
      <c r="E41" s="124">
        <v>12.4</v>
      </c>
      <c r="F41" s="124"/>
      <c r="G41" s="120">
        <f t="shared" si="0"/>
        <v>36</v>
      </c>
    </row>
    <row r="42" spans="1:7" x14ac:dyDescent="0.2">
      <c r="A42" s="119" t="s">
        <v>105</v>
      </c>
      <c r="B42" s="124" t="s">
        <v>47</v>
      </c>
      <c r="C42" s="124">
        <v>12.45</v>
      </c>
      <c r="D42" s="124">
        <v>10.85</v>
      </c>
      <c r="E42" s="124">
        <v>9.9</v>
      </c>
      <c r="F42" s="124"/>
      <c r="G42" s="120">
        <f t="shared" si="0"/>
        <v>33.199999999999996</v>
      </c>
    </row>
    <row r="43" spans="1:7" x14ac:dyDescent="0.2">
      <c r="A43" s="119" t="s">
        <v>106</v>
      </c>
      <c r="B43" s="124" t="s">
        <v>84</v>
      </c>
      <c r="C43" s="124">
        <v>10.95</v>
      </c>
      <c r="D43" s="124">
        <v>9.5500000000000007</v>
      </c>
      <c r="E43" s="124">
        <v>10.3</v>
      </c>
      <c r="F43" s="124"/>
      <c r="G43" s="120">
        <f t="shared" si="0"/>
        <v>30.8</v>
      </c>
    </row>
    <row r="44" spans="1:7" x14ac:dyDescent="0.2">
      <c r="A44" s="119" t="s">
        <v>105</v>
      </c>
      <c r="B44" s="124" t="s">
        <v>50</v>
      </c>
      <c r="C44" s="124">
        <v>10.199999999999999</v>
      </c>
      <c r="D44" s="124"/>
      <c r="E44" s="124">
        <v>12.2</v>
      </c>
      <c r="F44" s="124">
        <v>6.5</v>
      </c>
      <c r="G44" s="120">
        <f t="shared" si="0"/>
        <v>28.9</v>
      </c>
    </row>
    <row r="45" spans="1:7" x14ac:dyDescent="0.2">
      <c r="A45" s="119" t="s">
        <v>106</v>
      </c>
      <c r="B45" s="124" t="s">
        <v>68</v>
      </c>
      <c r="C45" s="124">
        <v>9.5</v>
      </c>
      <c r="D45" s="124"/>
      <c r="E45" s="124">
        <v>12.9</v>
      </c>
      <c r="F45" s="124"/>
      <c r="G45" s="120">
        <f t="shared" si="0"/>
        <v>22.4</v>
      </c>
    </row>
    <row r="46" spans="1:7" ht="17" thickBot="1" x14ac:dyDescent="0.25">
      <c r="A46" s="142" t="s">
        <v>105</v>
      </c>
      <c r="B46" s="152" t="s">
        <v>49</v>
      </c>
      <c r="C46" s="152">
        <v>9.9499999999999993</v>
      </c>
      <c r="D46" s="152"/>
      <c r="E46" s="152">
        <v>9.4</v>
      </c>
      <c r="F46" s="152"/>
      <c r="G46" s="120">
        <f t="shared" si="0"/>
        <v>19.350000000000001</v>
      </c>
    </row>
  </sheetData>
  <autoFilter ref="B12:C12">
    <sortState ref="B13:C18">
      <sortCondition descending="1" ref="C12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5"/>
  <sheetViews>
    <sheetView workbookViewId="0">
      <selection activeCell="B7" sqref="B7"/>
    </sheetView>
  </sheetViews>
  <sheetFormatPr baseColWidth="10" defaultColWidth="8.83203125" defaultRowHeight="16" x14ac:dyDescent="0.2"/>
  <cols>
    <col min="2" max="2" width="12.1640625" bestFit="1" customWidth="1"/>
  </cols>
  <sheetData>
    <row r="2" spans="1:18" x14ac:dyDescent="0.2">
      <c r="A2" t="s">
        <v>86</v>
      </c>
    </row>
    <row r="3" spans="1:18" x14ac:dyDescent="0.2">
      <c r="C3" s="7" t="s">
        <v>6</v>
      </c>
      <c r="D3" s="7" t="s">
        <v>7</v>
      </c>
      <c r="E3" s="8" t="s">
        <v>8</v>
      </c>
      <c r="F3" s="8" t="s">
        <v>9</v>
      </c>
    </row>
    <row r="4" spans="1:18" x14ac:dyDescent="0.2">
      <c r="B4" s="127" t="s">
        <v>88</v>
      </c>
      <c r="C4" s="127">
        <v>12.45</v>
      </c>
      <c r="D4" s="127">
        <v>11.1</v>
      </c>
      <c r="E4" s="127"/>
      <c r="F4" s="127">
        <v>13.7</v>
      </c>
      <c r="G4" s="127">
        <f t="shared" ref="G4:G9" si="0">SUM(C4:F4)</f>
        <v>37.25</v>
      </c>
    </row>
    <row r="5" spans="1:18" x14ac:dyDescent="0.2">
      <c r="B5" s="131" t="s">
        <v>87</v>
      </c>
      <c r="C5" s="131">
        <v>12.8</v>
      </c>
      <c r="D5" s="131">
        <v>10.4</v>
      </c>
      <c r="E5" s="131"/>
      <c r="F5" s="131">
        <v>13.7</v>
      </c>
      <c r="G5" s="131">
        <f t="shared" si="0"/>
        <v>36.900000000000006</v>
      </c>
    </row>
    <row r="6" spans="1:18" x14ac:dyDescent="0.2">
      <c r="B6" s="135" t="s">
        <v>107</v>
      </c>
      <c r="C6" s="135"/>
      <c r="D6" s="135">
        <v>10.8</v>
      </c>
      <c r="E6" s="135">
        <v>13.4</v>
      </c>
      <c r="F6" s="135">
        <v>11.9</v>
      </c>
      <c r="G6" s="135">
        <f t="shared" si="0"/>
        <v>36.1</v>
      </c>
    </row>
    <row r="7" spans="1:18" x14ac:dyDescent="0.2">
      <c r="B7" t="s">
        <v>89</v>
      </c>
      <c r="F7">
        <v>7.5</v>
      </c>
      <c r="G7">
        <f t="shared" si="0"/>
        <v>7.5</v>
      </c>
    </row>
    <row r="8" spans="1:18" x14ac:dyDescent="0.2">
      <c r="G8">
        <f t="shared" si="0"/>
        <v>0</v>
      </c>
    </row>
    <row r="9" spans="1:18" x14ac:dyDescent="0.2">
      <c r="B9" s="83" t="s">
        <v>45</v>
      </c>
      <c r="G9">
        <f t="shared" si="0"/>
        <v>0</v>
      </c>
    </row>
    <row r="12" spans="1:18" x14ac:dyDescent="0.2">
      <c r="C12" s="79" t="s">
        <v>6</v>
      </c>
      <c r="D12" s="79" t="s">
        <v>7</v>
      </c>
      <c r="G12" s="80" t="s">
        <v>10</v>
      </c>
      <c r="H12" s="80" t="s">
        <v>11</v>
      </c>
      <c r="I12" s="80" t="s">
        <v>12</v>
      </c>
      <c r="J12" s="81" t="s">
        <v>13</v>
      </c>
      <c r="L12" s="92" t="s">
        <v>112</v>
      </c>
    </row>
    <row r="13" spans="1:18" x14ac:dyDescent="0.2">
      <c r="B13" s="130" t="s">
        <v>58</v>
      </c>
      <c r="C13" s="130">
        <v>12</v>
      </c>
      <c r="D13" s="127">
        <v>11.7</v>
      </c>
      <c r="E13" s="130"/>
      <c r="F13" s="130"/>
      <c r="G13" s="127">
        <v>11.2</v>
      </c>
      <c r="H13" s="130">
        <v>13.7</v>
      </c>
      <c r="I13" s="130">
        <v>11.1</v>
      </c>
      <c r="J13" s="130">
        <v>8.6999999999999993</v>
      </c>
      <c r="K13" s="130"/>
      <c r="L13" s="127">
        <f>SUM(C13:J13)</f>
        <v>68.399999999999991</v>
      </c>
    </row>
    <row r="14" spans="1:18" x14ac:dyDescent="0.2">
      <c r="B14" s="131" t="s">
        <v>62</v>
      </c>
      <c r="C14" s="131">
        <v>10.8</v>
      </c>
      <c r="D14" s="131"/>
      <c r="E14" s="131"/>
      <c r="F14" s="131"/>
      <c r="G14" s="131"/>
      <c r="H14" s="131">
        <v>10.5</v>
      </c>
      <c r="I14" s="131"/>
      <c r="J14" s="131"/>
      <c r="K14" s="131"/>
      <c r="L14" s="131">
        <f>SUM(C14:J14)</f>
        <v>21.3</v>
      </c>
    </row>
    <row r="15" spans="1:18" ht="17" thickBot="1" x14ac:dyDescent="0.25">
      <c r="B15" s="144" t="s">
        <v>96</v>
      </c>
      <c r="C15" s="145"/>
      <c r="D15" s="135"/>
      <c r="E15" s="144"/>
      <c r="F15" s="145"/>
      <c r="G15" s="135"/>
      <c r="H15" s="144">
        <v>12.3</v>
      </c>
      <c r="I15" s="145"/>
      <c r="J15" s="135"/>
      <c r="K15" s="144"/>
      <c r="L15" s="135">
        <f>SUM(C15:J15)</f>
        <v>12.3</v>
      </c>
      <c r="N15" s="98"/>
      <c r="O15" s="99"/>
      <c r="Q15" s="98"/>
      <c r="R15" s="99"/>
    </row>
  </sheetData>
  <autoFilter ref="B12:L12">
    <sortState ref="B13:L15">
      <sortCondition descending="1" ref="L1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Timetable</vt:lpstr>
      <vt:lpstr>MAG A</vt:lpstr>
      <vt:lpstr>WAG A</vt:lpstr>
      <vt:lpstr>MAG B </vt:lpstr>
      <vt:lpstr>WAG B</vt:lpstr>
      <vt:lpstr>Individuals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2018-02-16T15:21:49Z</dcterms:created>
  <dcterms:modified xsi:type="dcterms:W3CDTF">2018-03-26T15:28:33Z</dcterms:modified>
</cp:coreProperties>
</file>